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kenpo\Desktop\"/>
    </mc:Choice>
  </mc:AlternateContent>
  <bookViews>
    <workbookView xWindow="1956" yWindow="348" windowWidth="23916" windowHeight="15600" activeTab="2"/>
  </bookViews>
  <sheets>
    <sheet name="事業所用" sheetId="1" r:id="rId1"/>
    <sheet name="事業所用-入力例" sheetId="6" r:id="rId2"/>
    <sheet name="個人用" sheetId="2" r:id="rId3"/>
    <sheet name="個人用-入力例" sheetId="7"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7" l="1"/>
  <c r="D32" i="7"/>
  <c r="D32" i="2"/>
  <c r="D30" i="6"/>
  <c r="D30" i="1"/>
  <c r="I40" i="1" l="1"/>
  <c r="I39" i="1"/>
  <c r="I38" i="1"/>
  <c r="I37" i="1"/>
  <c r="I36" i="1"/>
  <c r="D44" i="1"/>
  <c r="D44" i="6"/>
  <c r="I40" i="6"/>
  <c r="I39" i="6"/>
  <c r="I38" i="6"/>
  <c r="I37" i="6"/>
  <c r="I36" i="6"/>
  <c r="H38" i="2"/>
  <c r="I38" i="2" s="1"/>
  <c r="I38" i="7"/>
  <c r="D46" i="7" s="1"/>
  <c r="I42" i="2"/>
  <c r="I41" i="2"/>
  <c r="I40" i="2"/>
  <c r="I39" i="2"/>
  <c r="I42" i="7"/>
  <c r="I41" i="7"/>
  <c r="I39" i="7"/>
  <c r="I40" i="7"/>
  <c r="D46" i="2" l="1"/>
  <c r="E19" i="2"/>
  <c r="E18" i="2"/>
  <c r="E10" i="2"/>
  <c r="E17" i="2"/>
  <c r="E16" i="2"/>
  <c r="E15" i="2"/>
  <c r="E14" i="2"/>
  <c r="E13" i="2"/>
  <c r="E12" i="2"/>
  <c r="E11" i="2"/>
  <c r="E9" i="2"/>
  <c r="E8" i="2"/>
  <c r="E7" i="2"/>
  <c r="H42" i="7"/>
  <c r="E19" i="7" l="1"/>
  <c r="E18" i="7"/>
  <c r="E7" i="7"/>
  <c r="D43" i="7" l="1"/>
  <c r="H41" i="7"/>
  <c r="H40" i="7"/>
  <c r="H39" i="7"/>
  <c r="H38" i="7"/>
  <c r="E39" i="7"/>
  <c r="E40" i="7" s="1"/>
  <c r="E41" i="7" s="1"/>
  <c r="E42" i="7" s="1"/>
  <c r="D35" i="7"/>
  <c r="E17" i="7"/>
  <c r="E16" i="7"/>
  <c r="E15" i="7"/>
  <c r="E14" i="7"/>
  <c r="E13" i="7"/>
  <c r="E12" i="7"/>
  <c r="E11" i="7"/>
  <c r="E10" i="7"/>
  <c r="E9" i="7"/>
  <c r="E8" i="7"/>
  <c r="D24" i="7" s="1"/>
  <c r="D27" i="7" s="1"/>
  <c r="H40" i="6"/>
  <c r="D19" i="1"/>
  <c r="D19" i="6"/>
  <c r="D41" i="6" l="1"/>
  <c r="H39" i="6"/>
  <c r="H38" i="6"/>
  <c r="H37" i="6"/>
  <c r="H36" i="6"/>
  <c r="E36" i="6"/>
  <c r="E37" i="6" s="1"/>
  <c r="E38" i="6" s="1"/>
  <c r="E39" i="6" s="1"/>
  <c r="E40" i="6" s="1"/>
  <c r="D22" i="6"/>
  <c r="D25" i="6" s="1"/>
  <c r="D33" i="6" s="1"/>
  <c r="H42" i="2" l="1"/>
  <c r="D35" i="2"/>
  <c r="H40" i="1"/>
  <c r="H41" i="2"/>
  <c r="H40" i="2"/>
  <c r="H39" i="2"/>
  <c r="D43" i="2"/>
  <c r="E38" i="2"/>
  <c r="E39" i="2" s="1"/>
  <c r="E40" i="2" s="1"/>
  <c r="E41" i="2" s="1"/>
  <c r="E42" i="2" s="1"/>
  <c r="E36" i="1"/>
  <c r="E37" i="1" s="1"/>
  <c r="E38" i="1" s="1"/>
  <c r="E39" i="1" s="1"/>
  <c r="E40" i="1" s="1"/>
  <c r="D41" i="1"/>
  <c r="D33" i="1"/>
  <c r="D25" i="1"/>
  <c r="D22" i="1"/>
  <c r="H37" i="1"/>
  <c r="H38" i="1"/>
  <c r="H39" i="1"/>
  <c r="H36" i="1"/>
  <c r="D24" i="2" l="1"/>
  <c r="D27" i="2" l="1"/>
</calcChain>
</file>

<file path=xl/sharedStrings.xml><?xml version="1.0" encoding="utf-8"?>
<sst xmlns="http://schemas.openxmlformats.org/spreadsheetml/2006/main" count="220" uniqueCount="66">
  <si>
    <t>計</t>
    <rPh sb="0" eb="1">
      <t>ケイ</t>
    </rPh>
    <phoneticPr fontId="2"/>
  </si>
  <si>
    <t>総務担当</t>
    <rPh sb="0" eb="2">
      <t>ソウム</t>
    </rPh>
    <rPh sb="2" eb="4">
      <t>タントウ</t>
    </rPh>
    <phoneticPr fontId="2"/>
  </si>
  <si>
    <t>総務責任者</t>
    <rPh sb="0" eb="2">
      <t>ソウム</t>
    </rPh>
    <rPh sb="2" eb="5">
      <t>セキニンシャ</t>
    </rPh>
    <phoneticPr fontId="2"/>
  </si>
  <si>
    <t>👈判定結果</t>
    <rPh sb="2" eb="4">
      <t>ハンテイ</t>
    </rPh>
    <rPh sb="4" eb="6">
      <t>ケッカ</t>
    </rPh>
    <phoneticPr fontId="2"/>
  </si>
  <si>
    <t>健康保険料</t>
    <rPh sb="0" eb="2">
      <t>ケンコウ</t>
    </rPh>
    <rPh sb="2" eb="5">
      <t>ホケンリョウ</t>
    </rPh>
    <phoneticPr fontId="2"/>
  </si>
  <si>
    <t>標準報酬月額</t>
    <rPh sb="0" eb="2">
      <t>ヒョウジュン</t>
    </rPh>
    <rPh sb="2" eb="4">
      <t>ホウシュウ</t>
    </rPh>
    <rPh sb="4" eb="6">
      <t>ゲツガク</t>
    </rPh>
    <phoneticPr fontId="2"/>
  </si>
  <si>
    <t>支給可否判断</t>
    <rPh sb="0" eb="2">
      <t>シキュウ</t>
    </rPh>
    <rPh sb="2" eb="4">
      <t>カヒ</t>
    </rPh>
    <rPh sb="4" eb="6">
      <t>ハンダン</t>
    </rPh>
    <phoneticPr fontId="2"/>
  </si>
  <si>
    <t>休んだ日数</t>
    <rPh sb="0" eb="1">
      <t>ヤス</t>
    </rPh>
    <rPh sb="3" eb="5">
      <t>ニッスウ</t>
    </rPh>
    <phoneticPr fontId="2"/>
  </si>
  <si>
    <t>産前産後休暇の終わり</t>
    <rPh sb="0" eb="2">
      <t>サンゼン</t>
    </rPh>
    <rPh sb="2" eb="6">
      <t>サンゴキュウカ</t>
    </rPh>
    <rPh sb="7" eb="8">
      <t>オ</t>
    </rPh>
    <phoneticPr fontId="2"/>
  </si>
  <si>
    <t>　対象者に支給した給与</t>
    <phoneticPr fontId="2"/>
  </si>
  <si>
    <t>賃金日額</t>
    <rPh sb="0" eb="2">
      <t>チンギン</t>
    </rPh>
    <rPh sb="2" eb="4">
      <t>ニチガク</t>
    </rPh>
    <phoneticPr fontId="2"/>
  </si>
  <si>
    <t>支給可否判断</t>
    <rPh sb="0" eb="2">
      <t>シキュウ</t>
    </rPh>
    <rPh sb="2" eb="4">
      <t>カヒ</t>
    </rPh>
    <rPh sb="4" eb="6">
      <t>ハンダン</t>
    </rPh>
    <phoneticPr fontId="2"/>
  </si>
  <si>
    <t>　以下、同じ</t>
    <rPh sb="1" eb="3">
      <t>イカ</t>
    </rPh>
    <rPh sb="4" eb="5">
      <t>オナ</t>
    </rPh>
    <phoneticPr fontId="2"/>
  </si>
  <si>
    <t>＊健康保険料は、一般保険料(3.971%)と調整保険料(0.056%)を共に円未満切捨てのため、若干の誤差が生じます。</t>
    <rPh sb="1" eb="3">
      <t>ケンコウ</t>
    </rPh>
    <rPh sb="3" eb="6">
      <t>ホケンリョウ</t>
    </rPh>
    <rPh sb="8" eb="10">
      <t>イッパン</t>
    </rPh>
    <rPh sb="10" eb="13">
      <t>ホケンリョウ</t>
    </rPh>
    <rPh sb="22" eb="24">
      <t>チョウセイ</t>
    </rPh>
    <rPh sb="24" eb="27">
      <t>ホケンリョウ</t>
    </rPh>
    <rPh sb="36" eb="37">
      <t>トモ</t>
    </rPh>
    <rPh sb="38" eb="41">
      <t>エンミマン</t>
    </rPh>
    <rPh sb="41" eb="43">
      <t>キリス</t>
    </rPh>
    <rPh sb="48" eb="50">
      <t>ジャッカン</t>
    </rPh>
    <rPh sb="51" eb="53">
      <t>ゴサ</t>
    </rPh>
    <rPh sb="54" eb="55">
      <t>ショウ</t>
    </rPh>
    <phoneticPr fontId="2"/>
  </si>
  <si>
    <t>　会社より受けた給与</t>
    <rPh sb="1" eb="3">
      <t>カイシャ</t>
    </rPh>
    <rPh sb="5" eb="6">
      <t>ウ</t>
    </rPh>
    <phoneticPr fontId="2"/>
  </si>
  <si>
    <t>個人で計算される場合、給与明細をご確認の上、入力をお願いします。</t>
    <rPh sb="0" eb="2">
      <t>コジン</t>
    </rPh>
    <rPh sb="3" eb="5">
      <t>ケイサン</t>
    </rPh>
    <rPh sb="8" eb="10">
      <t>バアイ</t>
    </rPh>
    <rPh sb="11" eb="13">
      <t>キュウヨ</t>
    </rPh>
    <rPh sb="13" eb="15">
      <t>メイサイ</t>
    </rPh>
    <rPh sb="17" eb="19">
      <t>カクニン</t>
    </rPh>
    <rPh sb="20" eb="21">
      <t>ウエ</t>
    </rPh>
    <rPh sb="22" eb="24">
      <t>ニュウリョク</t>
    </rPh>
    <rPh sb="26" eb="27">
      <t>ネガ</t>
    </rPh>
    <phoneticPr fontId="2"/>
  </si>
  <si>
    <t>記号－番号</t>
    <rPh sb="0" eb="2">
      <t>キゴウ</t>
    </rPh>
    <rPh sb="3" eb="5">
      <t>バンゴウ</t>
    </rPh>
    <phoneticPr fontId="2"/>
  </si>
  <si>
    <t>被保険者名</t>
    <rPh sb="0" eb="4">
      <t>ヒホケンシャ</t>
    </rPh>
    <rPh sb="4" eb="5">
      <t>メイ</t>
    </rPh>
    <phoneticPr fontId="2"/>
  </si>
  <si>
    <t>1.</t>
    <phoneticPr fontId="2"/>
  </si>
  <si>
    <t>2.</t>
    <phoneticPr fontId="2"/>
  </si>
  <si>
    <t>3.</t>
    <phoneticPr fontId="2"/>
  </si>
  <si>
    <t>4.</t>
    <phoneticPr fontId="2"/>
  </si>
  <si>
    <t>5.</t>
    <phoneticPr fontId="2"/>
  </si>
  <si>
    <t>6.</t>
    <phoneticPr fontId="2"/>
  </si>
  <si>
    <t xml:space="preserve"> 2か月前</t>
    <rPh sb="3" eb="4">
      <t>ゲツ</t>
    </rPh>
    <rPh sb="4" eb="5">
      <t>マエ</t>
    </rPh>
    <phoneticPr fontId="2"/>
  </si>
  <si>
    <t xml:space="preserve"> 3か月前</t>
    <rPh sb="3" eb="4">
      <t>ゲツ</t>
    </rPh>
    <rPh sb="4" eb="5">
      <t>マエ</t>
    </rPh>
    <phoneticPr fontId="2"/>
  </si>
  <si>
    <t xml:space="preserve"> 4か月前</t>
    <rPh sb="3" eb="4">
      <t>ゲツ</t>
    </rPh>
    <rPh sb="4" eb="5">
      <t>マエ</t>
    </rPh>
    <phoneticPr fontId="2"/>
  </si>
  <si>
    <t xml:space="preserve"> 5か月前</t>
    <rPh sb="3" eb="4">
      <t>ゲツ</t>
    </rPh>
    <rPh sb="4" eb="5">
      <t>マエ</t>
    </rPh>
    <phoneticPr fontId="2"/>
  </si>
  <si>
    <t xml:space="preserve"> 6か月前</t>
    <rPh sb="3" eb="4">
      <t>ゲツ</t>
    </rPh>
    <rPh sb="4" eb="5">
      <t>マエ</t>
    </rPh>
    <phoneticPr fontId="2"/>
  </si>
  <si>
    <t xml:space="preserve"> 7か月前</t>
    <rPh sb="3" eb="4">
      <t>ゲツ</t>
    </rPh>
    <rPh sb="4" eb="5">
      <t>マエ</t>
    </rPh>
    <phoneticPr fontId="2"/>
  </si>
  <si>
    <t xml:space="preserve"> 8か月前</t>
    <rPh sb="3" eb="4">
      <t>ゲツ</t>
    </rPh>
    <rPh sb="4" eb="5">
      <t>マエ</t>
    </rPh>
    <phoneticPr fontId="2"/>
  </si>
  <si>
    <t xml:space="preserve"> 9か月前</t>
    <rPh sb="3" eb="4">
      <t>ゲツ</t>
    </rPh>
    <rPh sb="4" eb="5">
      <t>マエ</t>
    </rPh>
    <phoneticPr fontId="2"/>
  </si>
  <si>
    <t>10か月前</t>
    <rPh sb="3" eb="4">
      <t>ゲツ</t>
    </rPh>
    <rPh sb="4" eb="5">
      <t>マエ</t>
    </rPh>
    <phoneticPr fontId="2"/>
  </si>
  <si>
    <t>11か月前</t>
    <rPh sb="3" eb="4">
      <t>ゲツ</t>
    </rPh>
    <rPh sb="4" eb="5">
      <t>マエ</t>
    </rPh>
    <phoneticPr fontId="2"/>
  </si>
  <si>
    <t>以下１か月ずつ記載</t>
    <rPh sb="0" eb="2">
      <t>イカ</t>
    </rPh>
    <rPh sb="4" eb="5">
      <t>ツキ</t>
    </rPh>
    <rPh sb="7" eb="9">
      <t>キサイ</t>
    </rPh>
    <phoneticPr fontId="2"/>
  </si>
  <si>
    <r>
      <t>標準報酬日額：上記</t>
    </r>
    <r>
      <rPr>
        <sz val="5"/>
        <color theme="1"/>
        <rFont val="游ゴシック"/>
        <family val="3"/>
        <charset val="128"/>
      </rPr>
      <t xml:space="preserve"> </t>
    </r>
    <r>
      <rPr>
        <sz val="11"/>
        <color theme="1"/>
        <rFont val="游ゴシック"/>
        <family val="3"/>
        <charset val="128"/>
      </rPr>
      <t>1. の平均より標準報酬日額を算出</t>
    </r>
    <rPh sb="0" eb="2">
      <t>ヒョウジュン</t>
    </rPh>
    <rPh sb="2" eb="4">
      <t>ホウシュウ</t>
    </rPh>
    <rPh sb="4" eb="6">
      <t>ニチガク</t>
    </rPh>
    <rPh sb="7" eb="9">
      <t>ジョウキ</t>
    </rPh>
    <rPh sb="14" eb="16">
      <t>ヘイキン</t>
    </rPh>
    <rPh sb="18" eb="20">
      <t>ヒョウジュン</t>
    </rPh>
    <rPh sb="20" eb="22">
      <t>ホウシュウ</t>
    </rPh>
    <rPh sb="22" eb="24">
      <t>ニチガク</t>
    </rPh>
    <rPh sb="25" eb="27">
      <t>サンシュツ</t>
    </rPh>
    <phoneticPr fontId="2"/>
  </si>
  <si>
    <r>
      <t>出産手当金日額：上記</t>
    </r>
    <r>
      <rPr>
        <sz val="5"/>
        <color theme="1"/>
        <rFont val="游ゴシック"/>
        <family val="3"/>
        <charset val="128"/>
      </rPr>
      <t xml:space="preserve"> </t>
    </r>
    <r>
      <rPr>
        <sz val="11"/>
        <color theme="1"/>
        <rFont val="游ゴシック"/>
        <family val="3"/>
        <charset val="128"/>
      </rPr>
      <t>2. に</t>
    </r>
    <r>
      <rPr>
        <sz val="5"/>
        <color theme="1"/>
        <rFont val="游ゴシック"/>
        <family val="3"/>
        <charset val="128"/>
      </rPr>
      <t xml:space="preserve"> </t>
    </r>
    <r>
      <rPr>
        <sz val="11"/>
        <color theme="1"/>
        <rFont val="游ゴシック"/>
        <family val="3"/>
        <charset val="128"/>
      </rPr>
      <t>2/3</t>
    </r>
    <r>
      <rPr>
        <sz val="5"/>
        <color theme="1"/>
        <rFont val="游ゴシック"/>
        <family val="3"/>
        <charset val="128"/>
      </rPr>
      <t xml:space="preserve"> </t>
    </r>
    <r>
      <rPr>
        <sz val="11"/>
        <color theme="1"/>
        <rFont val="游ゴシック"/>
        <family val="3"/>
        <charset val="128"/>
      </rPr>
      <t>を掛け、1日当り出産手当金を算出</t>
    </r>
    <rPh sb="0" eb="2">
      <t>シュッサン</t>
    </rPh>
    <rPh sb="2" eb="5">
      <t>テアテキン</t>
    </rPh>
    <rPh sb="5" eb="7">
      <t>ニチガク</t>
    </rPh>
    <rPh sb="21" eb="22">
      <t>カ</t>
    </rPh>
    <rPh sb="26" eb="27">
      <t>アタ</t>
    </rPh>
    <phoneticPr fontId="2"/>
  </si>
  <si>
    <t>産前開始日および産後終了日</t>
    <rPh sb="0" eb="2">
      <t>サンゼン</t>
    </rPh>
    <rPh sb="2" eb="4">
      <t>カイシ</t>
    </rPh>
    <rPh sb="4" eb="5">
      <t>ヒ</t>
    </rPh>
    <rPh sb="8" eb="10">
      <t>サンゴ</t>
    </rPh>
    <rPh sb="10" eb="12">
      <t>シュウリョウ</t>
    </rPh>
    <rPh sb="12" eb="13">
      <t>ヒ</t>
    </rPh>
    <phoneticPr fontId="2"/>
  </si>
  <si>
    <t>・産前開始日</t>
    <rPh sb="1" eb="3">
      <t>サンゼン</t>
    </rPh>
    <rPh sb="3" eb="5">
      <t>カイシ</t>
    </rPh>
    <rPh sb="5" eb="6">
      <t>ヒ</t>
    </rPh>
    <phoneticPr fontId="2"/>
  </si>
  <si>
    <t>・産後終了日</t>
    <rPh sb="1" eb="3">
      <t>サンゴ</t>
    </rPh>
    <rPh sb="3" eb="5">
      <t>シュウリョウ</t>
    </rPh>
    <rPh sb="5" eb="6">
      <t>ヒ</t>
    </rPh>
    <phoneticPr fontId="2"/>
  </si>
  <si>
    <t>産前産後で実際に休み始めた日</t>
    <rPh sb="0" eb="2">
      <t>サンゼン</t>
    </rPh>
    <rPh sb="2" eb="4">
      <t>サンゴ</t>
    </rPh>
    <rPh sb="5" eb="7">
      <t>ジッサイ</t>
    </rPh>
    <rPh sb="8" eb="9">
      <t>ヤス</t>
    </rPh>
    <rPh sb="10" eb="11">
      <t>ハジ</t>
    </rPh>
    <rPh sb="13" eb="14">
      <t>ヒ</t>
    </rPh>
    <phoneticPr fontId="2"/>
  </si>
  <si>
    <t>出産手当金予測額：会社から給与が出ていない場合の出産手当金支給予想額</t>
    <rPh sb="0" eb="2">
      <t>シュッサン</t>
    </rPh>
    <rPh sb="2" eb="5">
      <t>テアテキン</t>
    </rPh>
    <rPh sb="5" eb="7">
      <t>ヨソク</t>
    </rPh>
    <rPh sb="7" eb="8">
      <t>ガク</t>
    </rPh>
    <phoneticPr fontId="2"/>
  </si>
  <si>
    <r>
      <t>（上記</t>
    </r>
    <r>
      <rPr>
        <sz val="5"/>
        <color theme="1"/>
        <rFont val="游ゴシック"/>
        <family val="3"/>
        <charset val="128"/>
      </rPr>
      <t xml:space="preserve"> </t>
    </r>
    <r>
      <rPr>
        <sz val="11"/>
        <color theme="1"/>
        <rFont val="游ゴシック"/>
        <family val="3"/>
        <charset val="128"/>
      </rPr>
      <t>3. ×上記</t>
    </r>
    <r>
      <rPr>
        <sz val="5"/>
        <color theme="1"/>
        <rFont val="游ゴシック"/>
        <family val="3"/>
        <charset val="128"/>
      </rPr>
      <t xml:space="preserve"> </t>
    </r>
    <r>
      <rPr>
        <sz val="11"/>
        <color theme="1"/>
        <rFont val="游ゴシック"/>
        <family val="3"/>
        <charset val="128"/>
      </rPr>
      <t>4. 休んだ日数）</t>
    </r>
    <rPh sb="1" eb="3">
      <t>ジョウキ</t>
    </rPh>
    <rPh sb="8" eb="10">
      <t>ジョウキ</t>
    </rPh>
    <rPh sb="14" eb="15">
      <t>ヤス</t>
    </rPh>
    <rPh sb="17" eb="19">
      <t>ニッスウ</t>
    </rPh>
    <phoneticPr fontId="2"/>
  </si>
  <si>
    <r>
      <t>　上記</t>
    </r>
    <r>
      <rPr>
        <sz val="5"/>
        <color theme="1"/>
        <rFont val="游ゴシック"/>
        <family val="3"/>
        <charset val="128"/>
      </rPr>
      <t xml:space="preserve"> </t>
    </r>
    <r>
      <rPr>
        <sz val="11"/>
        <color theme="1"/>
        <rFont val="游ゴシック"/>
        <family val="3"/>
        <charset val="128"/>
      </rPr>
      <t>4. の期間中に、</t>
    </r>
    <rPh sb="1" eb="3">
      <t>ジョウキ</t>
    </rPh>
    <rPh sb="8" eb="10">
      <t>キカン</t>
    </rPh>
    <rPh sb="10" eb="11">
      <t>ナカ</t>
    </rPh>
    <phoneticPr fontId="2"/>
  </si>
  <si>
    <t>会社給与支払状況：報奨金や時間外を除き、支払い給与を入力</t>
    <rPh sb="0" eb="2">
      <t>カイシャ</t>
    </rPh>
    <rPh sb="2" eb="4">
      <t>キュウヨ</t>
    </rPh>
    <rPh sb="4" eb="6">
      <t>シハラ</t>
    </rPh>
    <rPh sb="6" eb="8">
      <t>ジョウキョウ</t>
    </rPh>
    <rPh sb="17" eb="18">
      <t>ノゾ</t>
    </rPh>
    <rPh sb="20" eb="22">
      <t>シハラ</t>
    </rPh>
    <rPh sb="23" eb="25">
      <t>キュウヨ</t>
    </rPh>
    <rPh sb="26" eb="28">
      <t>ニュウリョク</t>
    </rPh>
    <phoneticPr fontId="2"/>
  </si>
  <si>
    <r>
      <t>※上記</t>
    </r>
    <r>
      <rPr>
        <sz val="5"/>
        <color theme="1"/>
        <rFont val="游ゴシック"/>
        <family val="3"/>
        <charset val="128"/>
      </rPr>
      <t xml:space="preserve"> </t>
    </r>
    <r>
      <rPr>
        <sz val="11"/>
        <color theme="1"/>
        <rFont val="游ゴシック"/>
        <family val="3"/>
        <charset val="128"/>
      </rPr>
      <t>3. 出産手当金日額＞賃金日額の場合に支給されます。</t>
    </r>
    <rPh sb="1" eb="3">
      <t>ジョウキ</t>
    </rPh>
    <rPh sb="7" eb="9">
      <t>シュッサン</t>
    </rPh>
    <phoneticPr fontId="2"/>
  </si>
  <si>
    <t>※H列は30日での計算が入っています。最終月は、育休前の産休日数に変更をお願いします。</t>
    <rPh sb="2" eb="3">
      <t>レツ</t>
    </rPh>
    <rPh sb="6" eb="7">
      <t>ニチ</t>
    </rPh>
    <rPh sb="9" eb="11">
      <t>ケイサン</t>
    </rPh>
    <rPh sb="12" eb="13">
      <t>ハイ</t>
    </rPh>
    <rPh sb="19" eb="21">
      <t>サイシュウ</t>
    </rPh>
    <rPh sb="21" eb="22">
      <t>ツキ</t>
    </rPh>
    <rPh sb="24" eb="26">
      <t>イクキュウ</t>
    </rPh>
    <rPh sb="26" eb="27">
      <t>マエ</t>
    </rPh>
    <rPh sb="28" eb="30">
      <t>サンキュウ</t>
    </rPh>
    <rPh sb="30" eb="32">
      <t>ニッスウ</t>
    </rPh>
    <rPh sb="33" eb="35">
      <t>ヘンコウ</t>
    </rPh>
    <rPh sb="37" eb="38">
      <t>ネガ</t>
    </rPh>
    <phoneticPr fontId="2"/>
  </si>
  <si>
    <r>
      <t>記号－番号　</t>
    </r>
    <r>
      <rPr>
        <sz val="11"/>
        <color rgb="FF0000FF"/>
        <rFont val="游ゴシック"/>
        <family val="3"/>
        <charset val="128"/>
      </rPr>
      <t>125－1000</t>
    </r>
    <rPh sb="0" eb="2">
      <t>キゴウ</t>
    </rPh>
    <rPh sb="3" eb="5">
      <t>バンゴウ</t>
    </rPh>
    <phoneticPr fontId="2"/>
  </si>
  <si>
    <r>
      <t>被保険者名　</t>
    </r>
    <r>
      <rPr>
        <sz val="11"/>
        <color rgb="FF0000FF"/>
        <rFont val="游ゴシック"/>
        <family val="3"/>
        <charset val="128"/>
      </rPr>
      <t>鈴木　幸子</t>
    </r>
    <rPh sb="0" eb="4">
      <t>ヒホケンシャ</t>
    </rPh>
    <rPh sb="4" eb="5">
      <t>メイ</t>
    </rPh>
    <rPh sb="6" eb="8">
      <t>スズキ</t>
    </rPh>
    <rPh sb="9" eb="11">
      <t>サチコ</t>
    </rPh>
    <phoneticPr fontId="2"/>
  </si>
  <si>
    <r>
      <t>←上記</t>
    </r>
    <r>
      <rPr>
        <sz val="5"/>
        <color rgb="FF0000FF"/>
        <rFont val="游ゴシック"/>
        <family val="3"/>
        <charset val="128"/>
      </rPr>
      <t xml:space="preserve"> </t>
    </r>
    <r>
      <rPr>
        <sz val="11"/>
        <color rgb="FF0000FF"/>
        <rFont val="游ゴシック"/>
        <family val="3"/>
        <charset val="128"/>
      </rPr>
      <t>3. 出産手当金日額と賃金日額の差額が出産手当金の日額として支払い可能と見込まれます。</t>
    </r>
    <rPh sb="1" eb="3">
      <t>ジョウキ</t>
    </rPh>
    <rPh sb="7" eb="9">
      <t>シュッサン</t>
    </rPh>
    <rPh sb="9" eb="12">
      <t>テアテキン</t>
    </rPh>
    <rPh sb="12" eb="14">
      <t>ニチガク</t>
    </rPh>
    <rPh sb="15" eb="17">
      <t>チンギン</t>
    </rPh>
    <rPh sb="17" eb="19">
      <t>ニチガク</t>
    </rPh>
    <rPh sb="20" eb="22">
      <t>サガク</t>
    </rPh>
    <rPh sb="23" eb="25">
      <t>シュッサン</t>
    </rPh>
    <rPh sb="25" eb="28">
      <t>テアテキン</t>
    </rPh>
    <rPh sb="29" eb="31">
      <t>ニチガク</t>
    </rPh>
    <rPh sb="34" eb="36">
      <t>シハラ</t>
    </rPh>
    <rPh sb="37" eb="39">
      <t>カノウ</t>
    </rPh>
    <rPh sb="40" eb="42">
      <t>ミコ</t>
    </rPh>
    <phoneticPr fontId="2"/>
  </si>
  <si>
    <t>スズキ健康保険組合</t>
    <rPh sb="3" eb="5">
      <t>ケンコウ</t>
    </rPh>
    <rPh sb="5" eb="7">
      <t>ホケン</t>
    </rPh>
    <rPh sb="7" eb="9">
      <t>クミアイ</t>
    </rPh>
    <phoneticPr fontId="2"/>
  </si>
  <si>
    <t>7.</t>
    <phoneticPr fontId="2"/>
  </si>
  <si>
    <t>標準報酬月額 ： 産前休暇を始めた月を含む直近12か月の標準報酬月額の平均を算出</t>
    <rPh sb="0" eb="2">
      <t>ヒョウジュン</t>
    </rPh>
    <rPh sb="2" eb="4">
      <t>ホウシュウ</t>
    </rPh>
    <rPh sb="4" eb="6">
      <t>ゲツガク</t>
    </rPh>
    <rPh sb="9" eb="11">
      <t>サンゼン</t>
    </rPh>
    <rPh sb="11" eb="13">
      <t>キュウカ</t>
    </rPh>
    <rPh sb="14" eb="15">
      <t>ハジ</t>
    </rPh>
    <rPh sb="17" eb="18">
      <t>ツキ</t>
    </rPh>
    <rPh sb="19" eb="20">
      <t>フク</t>
    </rPh>
    <rPh sb="21" eb="23">
      <t>チョッキン</t>
    </rPh>
    <rPh sb="26" eb="27">
      <t>ゲツ</t>
    </rPh>
    <rPh sb="28" eb="30">
      <t>ヒョウジュン</t>
    </rPh>
    <rPh sb="30" eb="32">
      <t>ホウシュウ</t>
    </rPh>
    <rPh sb="32" eb="34">
      <t>ゲツガク</t>
    </rPh>
    <rPh sb="35" eb="37">
      <t>ヘイキン</t>
    </rPh>
    <rPh sb="38" eb="40">
      <t>サンシュツ</t>
    </rPh>
    <phoneticPr fontId="2"/>
  </si>
  <si>
    <t>産前休暇を始めた月</t>
    <rPh sb="0" eb="2">
      <t>サンゼン</t>
    </rPh>
    <rPh sb="2" eb="4">
      <t>キュウカ</t>
    </rPh>
    <rPh sb="5" eb="6">
      <t>ハジ</t>
    </rPh>
    <rPh sb="8" eb="9">
      <t>ツキ</t>
    </rPh>
    <phoneticPr fontId="2"/>
  </si>
  <si>
    <t xml:space="preserve"> 1か月前</t>
    <rPh sb="3" eb="4">
      <t>ゲツ</t>
    </rPh>
    <rPh sb="4" eb="5">
      <t>マエ</t>
    </rPh>
    <phoneticPr fontId="2"/>
  </si>
  <si>
    <t>※実際は、産前休暇を始めた月からでなく、出産手当金が支給される月から12か月の平均となります。</t>
    <rPh sb="1" eb="3">
      <t>ジッサイ</t>
    </rPh>
    <rPh sb="5" eb="7">
      <t>サンゼン</t>
    </rPh>
    <rPh sb="7" eb="9">
      <t>キュウカ</t>
    </rPh>
    <rPh sb="10" eb="11">
      <t>ハジ</t>
    </rPh>
    <rPh sb="13" eb="14">
      <t>ツキ</t>
    </rPh>
    <rPh sb="20" eb="22">
      <t>シュッサン</t>
    </rPh>
    <rPh sb="22" eb="25">
      <t>テアテキン</t>
    </rPh>
    <rPh sb="26" eb="28">
      <t>シキュウ</t>
    </rPh>
    <rPh sb="31" eb="32">
      <t>ツキ</t>
    </rPh>
    <rPh sb="37" eb="38">
      <t>ツキ</t>
    </rPh>
    <rPh sb="39" eb="41">
      <t>ヘイキン</t>
    </rPh>
    <phoneticPr fontId="2"/>
  </si>
  <si>
    <t>平均（12か月の平均）</t>
    <rPh sb="0" eb="2">
      <t>ヘイキン</t>
    </rPh>
    <rPh sb="6" eb="7">
      <t>ゲツ</t>
    </rPh>
    <rPh sb="8" eb="10">
      <t>ヘイキン</t>
    </rPh>
    <phoneticPr fontId="2"/>
  </si>
  <si>
    <r>
      <t>←上記</t>
    </r>
    <r>
      <rPr>
        <sz val="5"/>
        <color rgb="FF0000FF"/>
        <rFont val="游ゴシック"/>
        <family val="3"/>
        <charset val="128"/>
      </rPr>
      <t xml:space="preserve"> </t>
    </r>
    <r>
      <rPr>
        <sz val="11"/>
        <color rgb="FF0000FF"/>
        <rFont val="游ゴシック"/>
        <family val="3"/>
        <charset val="128"/>
      </rPr>
      <t>1. 標準報酬月額を計算する12か月が1か月ずれます。このケースでは、Ｄ7セルの入力が1月から2月に変更となります。</t>
    </r>
    <rPh sb="1" eb="3">
      <t>ジョウキ</t>
    </rPh>
    <rPh sb="7" eb="9">
      <t>ヒョウジュン</t>
    </rPh>
    <rPh sb="9" eb="11">
      <t>ホウシュウ</t>
    </rPh>
    <rPh sb="11" eb="13">
      <t>ゲツガク</t>
    </rPh>
    <rPh sb="14" eb="16">
      <t>ケイサン</t>
    </rPh>
    <rPh sb="21" eb="22">
      <t>ツキ</t>
    </rPh>
    <rPh sb="25" eb="26">
      <t>ツキ</t>
    </rPh>
    <rPh sb="44" eb="46">
      <t>ニュウリョク</t>
    </rPh>
    <rPh sb="48" eb="49">
      <t>ガツ</t>
    </rPh>
    <rPh sb="52" eb="53">
      <t>ガツ</t>
    </rPh>
    <rPh sb="54" eb="56">
      <t>ヘンコウ</t>
    </rPh>
    <phoneticPr fontId="2"/>
  </si>
  <si>
    <t>←控除する日数をこのケースでは6日に変更します。</t>
    <rPh sb="1" eb="3">
      <t>コウジョ</t>
    </rPh>
    <rPh sb="5" eb="7">
      <t>ニッスウ</t>
    </rPh>
    <rPh sb="16" eb="17">
      <t>ニチ</t>
    </rPh>
    <rPh sb="18" eb="20">
      <t>ヘンコウ</t>
    </rPh>
    <phoneticPr fontId="2"/>
  </si>
  <si>
    <t>　　　※実際は、産前休暇を始めた月からでなく、</t>
    <rPh sb="4" eb="6">
      <t>ジッサイ</t>
    </rPh>
    <rPh sb="8" eb="10">
      <t>サンゼン</t>
    </rPh>
    <rPh sb="10" eb="12">
      <t>キュウカ</t>
    </rPh>
    <rPh sb="13" eb="14">
      <t>ハジ</t>
    </rPh>
    <rPh sb="16" eb="17">
      <t>ツキ</t>
    </rPh>
    <phoneticPr fontId="2"/>
  </si>
  <si>
    <t>　　　　出産手当金が支給される月から12か月の</t>
    <phoneticPr fontId="2"/>
  </si>
  <si>
    <t>　　　　平均となります。</t>
    <phoneticPr fontId="2"/>
  </si>
  <si>
    <t>産前休暇を始めた月の1か月前</t>
    <rPh sb="0" eb="2">
      <t>サンゼン</t>
    </rPh>
    <rPh sb="2" eb="4">
      <t>キュウカ</t>
    </rPh>
    <rPh sb="5" eb="6">
      <t>ハジ</t>
    </rPh>
    <rPh sb="8" eb="9">
      <t>ツキ</t>
    </rPh>
    <rPh sb="12" eb="13">
      <t>ゲツ</t>
    </rPh>
    <rPh sb="13" eb="14">
      <t>マエ</t>
    </rPh>
    <phoneticPr fontId="2"/>
  </si>
  <si>
    <r>
      <t>（上記</t>
    </r>
    <r>
      <rPr>
        <sz val="5"/>
        <color theme="1"/>
        <rFont val="游ゴシック"/>
        <family val="3"/>
        <charset val="128"/>
      </rPr>
      <t xml:space="preserve"> </t>
    </r>
    <r>
      <rPr>
        <sz val="11"/>
        <color theme="1"/>
        <rFont val="游ゴシック"/>
        <family val="3"/>
        <charset val="128"/>
      </rPr>
      <t>1. 平均÷30日。拾円未満四捨五入）</t>
    </r>
    <rPh sb="1" eb="3">
      <t>ジョウキ</t>
    </rPh>
    <rPh sb="7" eb="9">
      <t>ヘイキン</t>
    </rPh>
    <rPh sb="12" eb="13">
      <t>ヒ</t>
    </rPh>
    <rPh sb="14" eb="16">
      <t>ジュウエン</t>
    </rPh>
    <rPh sb="16" eb="18">
      <t>ミマン</t>
    </rPh>
    <rPh sb="18" eb="22">
      <t>シシャゴニュウ</t>
    </rPh>
    <phoneticPr fontId="2"/>
  </si>
  <si>
    <r>
      <t>（上記 2. ÷</t>
    </r>
    <r>
      <rPr>
        <sz val="5"/>
        <color theme="1"/>
        <rFont val="游ゴシック"/>
        <family val="3"/>
        <charset val="128"/>
      </rPr>
      <t xml:space="preserve"> </t>
    </r>
    <r>
      <rPr>
        <sz val="11"/>
        <color theme="1"/>
        <rFont val="游ゴシック"/>
        <family val="3"/>
        <charset val="128"/>
      </rPr>
      <t>3</t>
    </r>
    <r>
      <rPr>
        <sz val="5"/>
        <color theme="1"/>
        <rFont val="游ゴシック"/>
        <family val="3"/>
        <charset val="128"/>
      </rPr>
      <t xml:space="preserve"> </t>
    </r>
    <r>
      <rPr>
        <sz val="11"/>
        <color theme="1"/>
        <rFont val="游ゴシック"/>
        <family val="3"/>
        <charset val="128"/>
      </rPr>
      <t>×</t>
    </r>
    <r>
      <rPr>
        <sz val="5"/>
        <color theme="1"/>
        <rFont val="游ゴシック"/>
        <family val="3"/>
        <charset val="128"/>
      </rPr>
      <t xml:space="preserve"> </t>
    </r>
    <r>
      <rPr>
        <sz val="11"/>
        <color theme="1"/>
        <rFont val="游ゴシック"/>
        <family val="3"/>
        <charset val="128"/>
      </rPr>
      <t>2</t>
    </r>
    <r>
      <rPr>
        <sz val="5"/>
        <color theme="1"/>
        <rFont val="游ゴシック"/>
        <family val="3"/>
        <charset val="128"/>
      </rPr>
      <t xml:space="preserve"> </t>
    </r>
    <r>
      <rPr>
        <sz val="11"/>
        <color theme="1"/>
        <rFont val="游ゴシック"/>
        <family val="3"/>
        <charset val="128"/>
      </rPr>
      <t>。円未満四捨五入）</t>
    </r>
    <rPh sb="16" eb="17">
      <t>エン</t>
    </rPh>
    <rPh sb="17" eb="19">
      <t>ミマン</t>
    </rPh>
    <rPh sb="19" eb="23">
      <t>シシャゴニュウ</t>
    </rPh>
    <phoneticPr fontId="2"/>
  </si>
  <si>
    <t>「出産手当金」計算書</t>
    <rPh sb="1" eb="3">
      <t>シュッサン</t>
    </rPh>
    <rPh sb="3" eb="5">
      <t>テアテ</t>
    </rPh>
    <rPh sb="5" eb="6">
      <t>キン</t>
    </rPh>
    <rPh sb="7" eb="10">
      <t>ケイサンショ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</si>
</sst>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月&quot;"/>
    <numFmt numFmtId="177" formatCode="#,##0&quot;日&quot;"/>
    <numFmt numFmtId="178" formatCode="#,##0&quot;円&quot;"/>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明朝"/>
      <family val="1"/>
      <charset val="128"/>
    </font>
    <font>
      <sz val="11"/>
      <color rgb="FF0000FF"/>
      <name val="游明朝"/>
      <family val="1"/>
      <charset val="128"/>
    </font>
    <font>
      <b/>
      <sz val="14"/>
      <color theme="1"/>
      <name val="游ゴシック"/>
      <family val="3"/>
      <charset val="128"/>
    </font>
    <font>
      <sz val="11"/>
      <color theme="1"/>
      <name val="游ゴシック"/>
      <family val="3"/>
      <charset val="128"/>
    </font>
    <font>
      <sz val="9"/>
      <color theme="1"/>
      <name val="游ゴシック"/>
      <family val="3"/>
      <charset val="128"/>
    </font>
    <font>
      <sz val="11"/>
      <color rgb="FFFF0000"/>
      <name val="游ゴシック"/>
      <family val="3"/>
      <charset val="128"/>
    </font>
    <font>
      <b/>
      <sz val="11"/>
      <color rgb="FFFF0000"/>
      <name val="游ゴシック"/>
      <family val="3"/>
      <charset val="128"/>
    </font>
    <font>
      <sz val="5"/>
      <color theme="1"/>
      <name val="游ゴシック"/>
      <family val="3"/>
      <charset val="128"/>
    </font>
    <font>
      <sz val="11"/>
      <color rgb="FF0000FF"/>
      <name val="游ゴシック"/>
      <family val="3"/>
      <charset val="128"/>
    </font>
    <font>
      <sz val="5"/>
      <color rgb="FF0000FF"/>
      <name val="游ゴシック"/>
      <family val="3"/>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0" fontId="3" fillId="0" borderId="0" xfId="0" applyFont="1">
      <alignment vertical="center"/>
    </xf>
    <xf numFmtId="0" fontId="3" fillId="0" borderId="0" xfId="0" applyFont="1">
      <alignment vertical="center"/>
    </xf>
    <xf numFmtId="178" fontId="4" fillId="2" borderId="0" xfId="0" applyNumberFormat="1" applyFont="1" applyFill="1">
      <alignment vertical="center"/>
    </xf>
    <xf numFmtId="14" fontId="4" fillId="2" borderId="0" xfId="0" applyNumberFormat="1" applyFont="1" applyFill="1">
      <alignment vertical="center"/>
    </xf>
    <xf numFmtId="0" fontId="5" fillId="0" borderId="0" xfId="0" applyFont="1" applyAlignment="1">
      <alignment horizontal="centerContinuous" vertical="center"/>
    </xf>
    <xf numFmtId="0" fontId="6" fillId="0" borderId="0" xfId="0" applyFont="1" applyAlignment="1">
      <alignment horizontal="centerContinuous" vertical="center"/>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right" vertical="center"/>
    </xf>
    <xf numFmtId="0" fontId="7" fillId="0" borderId="0" xfId="0" applyFont="1" applyAlignment="1">
      <alignment horizontal="right"/>
    </xf>
    <xf numFmtId="0" fontId="6" fillId="0" borderId="0" xfId="0" applyFont="1" applyBorder="1" applyAlignment="1">
      <alignment horizontal="center" vertical="center"/>
    </xf>
    <xf numFmtId="0" fontId="6" fillId="0" borderId="0" xfId="0" applyFont="1" applyBorder="1">
      <alignment vertical="center"/>
    </xf>
    <xf numFmtId="178" fontId="6" fillId="2" borderId="0" xfId="1" applyNumberFormat="1" applyFont="1" applyFill="1" applyBorder="1">
      <alignment vertical="center"/>
    </xf>
    <xf numFmtId="178" fontId="8" fillId="3" borderId="1" xfId="1" applyNumberFormat="1" applyFont="1" applyFill="1" applyBorder="1">
      <alignment vertical="center"/>
    </xf>
    <xf numFmtId="0" fontId="6" fillId="0" borderId="0" xfId="0" applyFont="1" applyAlignment="1">
      <alignment horizontal="center" vertical="center"/>
    </xf>
    <xf numFmtId="178" fontId="7" fillId="0" borderId="0" xfId="0" applyNumberFormat="1" applyFont="1" applyAlignment="1">
      <alignment horizontal="right"/>
    </xf>
    <xf numFmtId="14" fontId="6" fillId="2" borderId="0" xfId="0" applyNumberFormat="1" applyFont="1" applyFill="1">
      <alignment vertical="center"/>
    </xf>
    <xf numFmtId="177" fontId="8" fillId="3" borderId="1" xfId="0" applyNumberFormat="1" applyFont="1" applyFill="1" applyBorder="1">
      <alignment vertical="center"/>
    </xf>
    <xf numFmtId="38" fontId="8" fillId="3" borderId="1" xfId="1" applyFont="1" applyFill="1" applyBorder="1">
      <alignment vertical="center"/>
    </xf>
    <xf numFmtId="178" fontId="6" fillId="2" borderId="0" xfId="0" applyNumberFormat="1" applyFont="1" applyFill="1">
      <alignment vertical="center"/>
    </xf>
    <xf numFmtId="176" fontId="8" fillId="3" borderId="3" xfId="0" applyNumberFormat="1" applyFont="1" applyFill="1" applyBorder="1">
      <alignment vertical="center"/>
    </xf>
    <xf numFmtId="0" fontId="9" fillId="3" borderId="3" xfId="0" applyFont="1" applyFill="1" applyBorder="1" applyAlignment="1">
      <alignment horizontal="center" vertical="center"/>
    </xf>
    <xf numFmtId="176" fontId="8" fillId="3" borderId="4" xfId="0" applyNumberFormat="1" applyFont="1" applyFill="1" applyBorder="1">
      <alignment vertical="center"/>
    </xf>
    <xf numFmtId="0" fontId="9" fillId="3" borderId="4" xfId="0" applyFont="1" applyFill="1" applyBorder="1" applyAlignment="1">
      <alignment horizontal="center" vertical="center"/>
    </xf>
    <xf numFmtId="176" fontId="8" fillId="3" borderId="5" xfId="0" applyNumberFormat="1" applyFont="1" applyFill="1" applyBorder="1">
      <alignment vertical="center"/>
    </xf>
    <xf numFmtId="0" fontId="9" fillId="3" borderId="5" xfId="0" applyFont="1" applyFill="1" applyBorder="1" applyAlignment="1">
      <alignment horizontal="center" vertical="center"/>
    </xf>
    <xf numFmtId="178" fontId="8" fillId="3" borderId="1" xfId="0" applyNumberFormat="1" applyFont="1" applyFill="1" applyBorder="1">
      <alignment vertical="center"/>
    </xf>
    <xf numFmtId="0" fontId="9" fillId="3"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lignment vertical="center"/>
    </xf>
    <xf numFmtId="0" fontId="6" fillId="0" borderId="1" xfId="0" applyFont="1" applyBorder="1">
      <alignment vertical="center"/>
    </xf>
    <xf numFmtId="0" fontId="6" fillId="2" borderId="0" xfId="0" applyFont="1" applyFill="1">
      <alignment vertical="center"/>
    </xf>
    <xf numFmtId="0" fontId="7" fillId="2" borderId="0" xfId="0" applyFont="1" applyFill="1" applyAlignment="1">
      <alignment horizontal="right"/>
    </xf>
    <xf numFmtId="49" fontId="6" fillId="0" borderId="0" xfId="0" applyNumberFormat="1" applyFont="1" applyBorder="1" applyAlignment="1">
      <alignment horizontal="center" vertical="center"/>
    </xf>
    <xf numFmtId="178" fontId="8" fillId="3" borderId="3" xfId="0" applyNumberFormat="1" applyFont="1" applyFill="1" applyBorder="1">
      <alignment vertical="center"/>
    </xf>
    <xf numFmtId="178" fontId="8" fillId="3" borderId="4" xfId="0" applyNumberFormat="1" applyFont="1" applyFill="1" applyBorder="1">
      <alignment vertical="center"/>
    </xf>
    <xf numFmtId="178" fontId="8" fillId="3" borderId="5" xfId="0" applyNumberFormat="1" applyFont="1" applyFill="1" applyBorder="1">
      <alignment vertical="center"/>
    </xf>
    <xf numFmtId="178" fontId="11" fillId="2" borderId="0" xfId="1" applyNumberFormat="1" applyFont="1" applyFill="1" applyBorder="1">
      <alignment vertical="center"/>
    </xf>
    <xf numFmtId="3" fontId="8" fillId="0" borderId="0" xfId="0" applyNumberFormat="1" applyFont="1">
      <alignment vertical="center"/>
    </xf>
    <xf numFmtId="38" fontId="8" fillId="0" borderId="0" xfId="1" applyFont="1" applyFill="1">
      <alignment vertical="center"/>
    </xf>
    <xf numFmtId="14" fontId="11" fillId="2" borderId="0" xfId="0" applyNumberFormat="1" applyFont="1" applyFill="1">
      <alignment vertical="center"/>
    </xf>
    <xf numFmtId="178" fontId="11" fillId="2" borderId="0" xfId="0" applyNumberFormat="1" applyFont="1" applyFill="1">
      <alignment vertical="center"/>
    </xf>
    <xf numFmtId="0" fontId="11" fillId="0" borderId="0" xfId="0" applyFont="1">
      <alignment vertical="center"/>
    </xf>
    <xf numFmtId="0" fontId="6" fillId="0" borderId="0" xfId="0" applyFont="1" applyAlignment="1">
      <alignment horizontal="left" vertical="center"/>
    </xf>
    <xf numFmtId="0" fontId="6" fillId="0" borderId="0" xfId="0" applyFont="1" applyFill="1" applyBorder="1" applyAlignment="1">
      <alignment horizontal="left" vertical="center"/>
    </xf>
    <xf numFmtId="178" fontId="6" fillId="0" borderId="0" xfId="0" applyNumberFormat="1" applyFont="1">
      <alignment vertical="center"/>
    </xf>
    <xf numFmtId="178" fontId="8" fillId="3" borderId="5" xfId="1" applyNumberFormat="1" applyFont="1" applyFill="1" applyBorder="1">
      <alignment vertical="center"/>
    </xf>
    <xf numFmtId="38" fontId="8" fillId="0" borderId="0" xfId="0" applyNumberFormat="1" applyFont="1">
      <alignment vertical="center"/>
    </xf>
    <xf numFmtId="178" fontId="8" fillId="0" borderId="0" xfId="1" applyNumberFormat="1" applyFont="1" applyFill="1" applyBorder="1">
      <alignment vertical="center"/>
    </xf>
    <xf numFmtId="0" fontId="6" fillId="0" borderId="0" xfId="0"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0000FF"/>
      <color rgb="FFCC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259080</xdr:colOff>
      <xdr:row>0</xdr:row>
      <xdr:rowOff>129540</xdr:rowOff>
    </xdr:from>
    <xdr:to>
      <xdr:col>14</xdr:col>
      <xdr:colOff>510540</xdr:colOff>
      <xdr:row>8</xdr:row>
      <xdr:rowOff>137160</xdr:rowOff>
    </xdr:to>
    <xdr:sp macro="" textlink="">
      <xdr:nvSpPr>
        <xdr:cNvPr id="3" name="テキスト ボックス 2"/>
        <xdr:cNvSpPr txBox="1"/>
      </xdr:nvSpPr>
      <xdr:spPr>
        <a:xfrm>
          <a:off x="6682740" y="129540"/>
          <a:ext cx="4122420" cy="1752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t"/>
        <a:lstStyle/>
        <a:p>
          <a:r>
            <a:rPr kumimoji="1" lang="en-US" altLang="ja-JP" sz="1100">
              <a:latin typeface="+mn-ea"/>
              <a:ea typeface="+mn-ea"/>
            </a:rPr>
            <a:t>※</a:t>
          </a:r>
          <a:r>
            <a:rPr kumimoji="1" lang="ja-JP" altLang="en-US" sz="1100">
              <a:latin typeface="+mn-ea"/>
              <a:ea typeface="+mn-ea"/>
            </a:rPr>
            <a:t>計算を行う対象は、休業補償のある方です。</a:t>
          </a:r>
        </a:p>
        <a:p>
          <a:r>
            <a:rPr kumimoji="1" lang="en-US" altLang="ja-JP" sz="1100">
              <a:latin typeface="+mn-ea"/>
              <a:ea typeface="+mn-ea"/>
            </a:rPr>
            <a:t>※</a:t>
          </a:r>
          <a:r>
            <a:rPr kumimoji="1" lang="ja-JP" altLang="en-US" sz="1100">
              <a:latin typeface="+mn-ea"/>
              <a:ea typeface="+mn-ea"/>
            </a:rPr>
            <a:t>時間外や報奨金など、非固定的賃金の高い方は出産手当金が</a:t>
          </a:r>
          <a:endParaRPr kumimoji="1" lang="en-US" altLang="ja-JP" sz="1100">
            <a:latin typeface="+mn-ea"/>
            <a:ea typeface="+mn-ea"/>
          </a:endParaRPr>
        </a:p>
        <a:p>
          <a:r>
            <a:rPr kumimoji="1" lang="ja-JP" altLang="en-US" sz="1100">
              <a:latin typeface="+mn-ea"/>
              <a:ea typeface="+mn-ea"/>
            </a:rPr>
            <a:t>　出る可能性が高くなります。</a:t>
          </a:r>
        </a:p>
        <a:p>
          <a:r>
            <a:rPr kumimoji="1" lang="en-US" altLang="ja-JP" sz="1100">
              <a:latin typeface="+mn-ea"/>
              <a:ea typeface="+mn-ea"/>
            </a:rPr>
            <a:t>※</a:t>
          </a:r>
          <a:r>
            <a:rPr kumimoji="1" lang="ja-JP" altLang="en-US" sz="1100">
              <a:latin typeface="+mn-ea"/>
              <a:ea typeface="+mn-ea"/>
            </a:rPr>
            <a:t>　　</a:t>
          </a:r>
          <a:r>
            <a:rPr kumimoji="1" lang="ja-JP" altLang="en-US" sz="1100" baseline="0">
              <a:latin typeface="+mn-ea"/>
              <a:ea typeface="+mn-ea"/>
            </a:rPr>
            <a:t> </a:t>
          </a:r>
          <a:r>
            <a:rPr kumimoji="1" lang="ja-JP" altLang="en-US" sz="1100">
              <a:latin typeface="+mn-ea"/>
              <a:ea typeface="+mn-ea"/>
            </a:rPr>
            <a:t>のセルに入力してください</a:t>
          </a:r>
        </a:p>
        <a:p>
          <a:r>
            <a:rPr kumimoji="1" lang="en-US" altLang="ja-JP" sz="1100">
              <a:latin typeface="+mn-ea"/>
              <a:ea typeface="+mn-ea"/>
            </a:rPr>
            <a:t>※</a:t>
          </a:r>
          <a:r>
            <a:rPr kumimoji="1" lang="ja-JP" altLang="en-US" sz="1100" baseline="0">
              <a:latin typeface="+mn-ea"/>
              <a:ea typeface="+mn-ea"/>
            </a:rPr>
            <a:t>　　　</a:t>
          </a:r>
          <a:r>
            <a:rPr kumimoji="1" lang="ja-JP" altLang="en-US" sz="1100">
              <a:latin typeface="+mn-ea"/>
              <a:ea typeface="+mn-ea"/>
            </a:rPr>
            <a:t>内は計算式が入っています（赤文字）</a:t>
          </a:r>
          <a:endParaRPr kumimoji="1" lang="en-US" altLang="ja-JP" sz="1100">
            <a:latin typeface="+mn-ea"/>
            <a:ea typeface="+mn-ea"/>
          </a:endParaRPr>
        </a:p>
        <a:p>
          <a:r>
            <a:rPr kumimoji="1" lang="en-US" altLang="ja-JP" sz="1100">
              <a:latin typeface="+mn-ea"/>
              <a:ea typeface="+mn-ea"/>
            </a:rPr>
            <a:t>※</a:t>
          </a:r>
          <a:r>
            <a:rPr kumimoji="1" lang="ja-JP" altLang="en-US" sz="1100">
              <a:latin typeface="+mn-ea"/>
              <a:ea typeface="+mn-ea"/>
            </a:rPr>
            <a:t>出産手当金が支給できる月の前</a:t>
          </a:r>
          <a:r>
            <a:rPr kumimoji="1" lang="en-US" altLang="ja-JP" sz="1100">
              <a:latin typeface="+mn-ea"/>
              <a:ea typeface="+mn-ea"/>
            </a:rPr>
            <a:t>12</a:t>
          </a:r>
          <a:r>
            <a:rPr kumimoji="1" lang="ja-JP" altLang="en-US" sz="1100">
              <a:latin typeface="+mn-ea"/>
              <a:ea typeface="+mn-ea"/>
            </a:rPr>
            <a:t>か月の平均のため、支給で</a:t>
          </a:r>
          <a:endParaRPr kumimoji="1" lang="en-US" altLang="ja-JP" sz="1100">
            <a:latin typeface="+mn-ea"/>
            <a:ea typeface="+mn-ea"/>
          </a:endParaRPr>
        </a:p>
        <a:p>
          <a:r>
            <a:rPr kumimoji="1" lang="ja-JP" altLang="en-US" sz="1100">
              <a:latin typeface="+mn-ea"/>
              <a:ea typeface="+mn-ea"/>
            </a:rPr>
            <a:t>　きない月がある場合、平均する</a:t>
          </a:r>
          <a:r>
            <a:rPr kumimoji="1" lang="en-US" altLang="ja-JP" sz="1100">
              <a:latin typeface="+mn-ea"/>
              <a:ea typeface="+mn-ea"/>
            </a:rPr>
            <a:t>12</a:t>
          </a:r>
          <a:r>
            <a:rPr kumimoji="1" lang="ja-JP" altLang="en-US" sz="1100">
              <a:latin typeface="+mn-ea"/>
              <a:ea typeface="+mn-ea"/>
            </a:rPr>
            <a:t>か月が変更になります。</a:t>
          </a:r>
        </a:p>
      </xdr:txBody>
    </xdr:sp>
    <xdr:clientData/>
  </xdr:twoCellAnchor>
  <xdr:twoCellAnchor>
    <xdr:from>
      <xdr:col>9</xdr:col>
      <xdr:colOff>502920</xdr:colOff>
      <xdr:row>5</xdr:row>
      <xdr:rowOff>15240</xdr:rowOff>
    </xdr:from>
    <xdr:to>
      <xdr:col>9</xdr:col>
      <xdr:colOff>883920</xdr:colOff>
      <xdr:row>5</xdr:row>
      <xdr:rowOff>160020</xdr:rowOff>
    </xdr:to>
    <xdr:sp macro="" textlink="">
      <xdr:nvSpPr>
        <xdr:cNvPr id="4" name="正方形/長方形 3"/>
        <xdr:cNvSpPr/>
      </xdr:nvSpPr>
      <xdr:spPr>
        <a:xfrm>
          <a:off x="6926580" y="1143000"/>
          <a:ext cx="381000" cy="144780"/>
        </a:xfrm>
        <a:prstGeom prst="rect">
          <a:avLst/>
        </a:prstGeom>
        <a:solidFill>
          <a:srgbClr val="CCFF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30480</xdr:colOff>
      <xdr:row>35</xdr:row>
      <xdr:rowOff>30480</xdr:rowOff>
    </xdr:from>
    <xdr:to>
      <xdr:col>5</xdr:col>
      <xdr:colOff>121920</xdr:colOff>
      <xdr:row>39</xdr:row>
      <xdr:rowOff>144780</xdr:rowOff>
    </xdr:to>
    <xdr:sp macro="" textlink="">
      <xdr:nvSpPr>
        <xdr:cNvPr id="5" name="右中かっこ 4"/>
        <xdr:cNvSpPr/>
      </xdr:nvSpPr>
      <xdr:spPr>
        <a:xfrm>
          <a:off x="2827020" y="5684520"/>
          <a:ext cx="91440" cy="10287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2</xdr:col>
      <xdr:colOff>464820</xdr:colOff>
      <xdr:row>1</xdr:row>
      <xdr:rowOff>0</xdr:rowOff>
    </xdr:to>
    <xdr:sp macro="" textlink="">
      <xdr:nvSpPr>
        <xdr:cNvPr id="7" name="正方形/長方形 6"/>
        <xdr:cNvSpPr/>
      </xdr:nvSpPr>
      <xdr:spPr>
        <a:xfrm>
          <a:off x="0" y="0"/>
          <a:ext cx="861060" cy="3048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800"/>
            </a:lnSpc>
          </a:pPr>
          <a:r>
            <a:rPr kumimoji="1" lang="ja-JP" altLang="en-US" sz="1200">
              <a:solidFill>
                <a:schemeClr val="tx1"/>
              </a:solidFill>
              <a:latin typeface="+mn-ea"/>
              <a:ea typeface="+mn-ea"/>
            </a:rPr>
            <a:t>事業所用</a:t>
          </a:r>
        </a:p>
      </xdr:txBody>
    </xdr:sp>
    <xdr:clientData/>
  </xdr:twoCellAnchor>
  <xdr:twoCellAnchor>
    <xdr:from>
      <xdr:col>9</xdr:col>
      <xdr:colOff>502920</xdr:colOff>
      <xdr:row>3</xdr:row>
      <xdr:rowOff>175260</xdr:rowOff>
    </xdr:from>
    <xdr:to>
      <xdr:col>9</xdr:col>
      <xdr:colOff>784860</xdr:colOff>
      <xdr:row>4</xdr:row>
      <xdr:rowOff>167640</xdr:rowOff>
    </xdr:to>
    <xdr:sp macro="" textlink="">
      <xdr:nvSpPr>
        <xdr:cNvPr id="9" name="正方形/長方形 8"/>
        <xdr:cNvSpPr/>
      </xdr:nvSpPr>
      <xdr:spPr>
        <a:xfrm>
          <a:off x="6926580" y="891540"/>
          <a:ext cx="281940" cy="198120"/>
        </a:xfrm>
        <a:prstGeom prst="rect">
          <a:avLst/>
        </a:prstGeom>
        <a:solidFill>
          <a:srgbClr val="FF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lnSpc>
              <a:spcPts val="1600"/>
            </a:lnSpc>
          </a:pPr>
          <a:r>
            <a:rPr kumimoji="1" lang="ja-JP" altLang="en-US" sz="1100">
              <a:solidFill>
                <a:schemeClr val="tx1"/>
              </a:solidFill>
            </a:rPr>
            <a:t>黄色</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30480</xdr:colOff>
      <xdr:row>35</xdr:row>
      <xdr:rowOff>30480</xdr:rowOff>
    </xdr:from>
    <xdr:to>
      <xdr:col>5</xdr:col>
      <xdr:colOff>121920</xdr:colOff>
      <xdr:row>39</xdr:row>
      <xdr:rowOff>144780</xdr:rowOff>
    </xdr:to>
    <xdr:sp macro="" textlink="">
      <xdr:nvSpPr>
        <xdr:cNvPr id="4" name="右中かっこ 3"/>
        <xdr:cNvSpPr/>
      </xdr:nvSpPr>
      <xdr:spPr>
        <a:xfrm>
          <a:off x="2827020" y="7330440"/>
          <a:ext cx="91440" cy="93726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2</xdr:col>
      <xdr:colOff>464820</xdr:colOff>
      <xdr:row>1</xdr:row>
      <xdr:rowOff>0</xdr:rowOff>
    </xdr:to>
    <xdr:sp macro="" textlink="">
      <xdr:nvSpPr>
        <xdr:cNvPr id="5" name="正方形/長方形 4"/>
        <xdr:cNvSpPr/>
      </xdr:nvSpPr>
      <xdr:spPr>
        <a:xfrm>
          <a:off x="0" y="0"/>
          <a:ext cx="861060" cy="3048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800"/>
            </a:lnSpc>
          </a:pPr>
          <a:r>
            <a:rPr kumimoji="1" lang="ja-JP" altLang="en-US" sz="1200">
              <a:solidFill>
                <a:schemeClr val="tx1"/>
              </a:solidFill>
              <a:latin typeface="+mn-ea"/>
              <a:ea typeface="+mn-ea"/>
            </a:rPr>
            <a:t>事業所用</a:t>
          </a:r>
        </a:p>
      </xdr:txBody>
    </xdr:sp>
    <xdr:clientData/>
  </xdr:twoCellAnchor>
  <xdr:twoCellAnchor>
    <xdr:from>
      <xdr:col>8</xdr:col>
      <xdr:colOff>114300</xdr:colOff>
      <xdr:row>0</xdr:row>
      <xdr:rowOff>0</xdr:rowOff>
    </xdr:from>
    <xdr:to>
      <xdr:col>8</xdr:col>
      <xdr:colOff>807720</xdr:colOff>
      <xdr:row>1</xdr:row>
      <xdr:rowOff>0</xdr:rowOff>
    </xdr:to>
    <xdr:sp macro="" textlink="">
      <xdr:nvSpPr>
        <xdr:cNvPr id="6" name="正方形/長方形 5"/>
        <xdr:cNvSpPr/>
      </xdr:nvSpPr>
      <xdr:spPr>
        <a:xfrm>
          <a:off x="5631180" y="0"/>
          <a:ext cx="693420" cy="304800"/>
        </a:xfrm>
        <a:prstGeom prst="rect">
          <a:avLst/>
        </a:prstGeom>
        <a:noFill/>
        <a:ln w="63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rgbClr val="0000FF"/>
              </a:solidFill>
              <a:latin typeface="+mn-ea"/>
              <a:ea typeface="+mn-ea"/>
            </a:rPr>
            <a:t>入力例</a:t>
          </a:r>
        </a:p>
      </xdr:txBody>
    </xdr:sp>
    <xdr:clientData/>
  </xdr:twoCellAnchor>
  <xdr:twoCellAnchor>
    <xdr:from>
      <xdr:col>9</xdr:col>
      <xdr:colOff>320040</xdr:colOff>
      <xdr:row>0</xdr:row>
      <xdr:rowOff>121920</xdr:rowOff>
    </xdr:from>
    <xdr:to>
      <xdr:col>14</xdr:col>
      <xdr:colOff>571500</xdr:colOff>
      <xdr:row>8</xdr:row>
      <xdr:rowOff>129540</xdr:rowOff>
    </xdr:to>
    <xdr:sp macro="" textlink="">
      <xdr:nvSpPr>
        <xdr:cNvPr id="8" name="テキスト ボックス 7"/>
        <xdr:cNvSpPr txBox="1"/>
      </xdr:nvSpPr>
      <xdr:spPr>
        <a:xfrm>
          <a:off x="6743700" y="121920"/>
          <a:ext cx="4122420" cy="1752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t"/>
        <a:lstStyle/>
        <a:p>
          <a:r>
            <a:rPr kumimoji="1" lang="en-US" altLang="ja-JP" sz="1100">
              <a:latin typeface="+mn-ea"/>
              <a:ea typeface="+mn-ea"/>
            </a:rPr>
            <a:t>※</a:t>
          </a:r>
          <a:r>
            <a:rPr kumimoji="1" lang="ja-JP" altLang="en-US" sz="1100">
              <a:latin typeface="+mn-ea"/>
              <a:ea typeface="+mn-ea"/>
            </a:rPr>
            <a:t>判定を行う対象は、休業補償のある方です。</a:t>
          </a:r>
        </a:p>
        <a:p>
          <a:r>
            <a:rPr kumimoji="1" lang="en-US" altLang="ja-JP" sz="1100">
              <a:latin typeface="+mn-ea"/>
              <a:ea typeface="+mn-ea"/>
            </a:rPr>
            <a:t>※</a:t>
          </a:r>
          <a:r>
            <a:rPr kumimoji="1" lang="ja-JP" altLang="en-US" sz="1100">
              <a:latin typeface="+mn-ea"/>
              <a:ea typeface="+mn-ea"/>
            </a:rPr>
            <a:t>時間外や報奨金など、非固定的賃金の高い方は出産手当金が</a:t>
          </a:r>
          <a:endParaRPr kumimoji="1" lang="en-US" altLang="ja-JP" sz="1100">
            <a:latin typeface="+mn-ea"/>
            <a:ea typeface="+mn-ea"/>
          </a:endParaRPr>
        </a:p>
        <a:p>
          <a:r>
            <a:rPr kumimoji="1" lang="ja-JP" altLang="en-US" sz="1100">
              <a:latin typeface="+mn-ea"/>
              <a:ea typeface="+mn-ea"/>
            </a:rPr>
            <a:t>　出る可能性があります。</a:t>
          </a:r>
        </a:p>
        <a:p>
          <a:r>
            <a:rPr kumimoji="1" lang="en-US" altLang="ja-JP" sz="1100">
              <a:latin typeface="+mn-ea"/>
              <a:ea typeface="+mn-ea"/>
            </a:rPr>
            <a:t>※</a:t>
          </a:r>
          <a:r>
            <a:rPr kumimoji="1" lang="ja-JP" altLang="en-US" sz="1100" baseline="0">
              <a:latin typeface="+mn-ea"/>
              <a:ea typeface="+mn-ea"/>
            </a:rPr>
            <a:t>　　 </a:t>
          </a:r>
          <a:r>
            <a:rPr kumimoji="1" lang="ja-JP" altLang="en-US" sz="1100">
              <a:latin typeface="+mn-ea"/>
              <a:ea typeface="+mn-ea"/>
            </a:rPr>
            <a:t>のセルに入力してください</a:t>
          </a:r>
        </a:p>
        <a:p>
          <a:r>
            <a:rPr kumimoji="1" lang="en-US" altLang="ja-JP" sz="1100">
              <a:latin typeface="+mn-ea"/>
              <a:ea typeface="+mn-ea"/>
            </a:rPr>
            <a:t>※</a:t>
          </a:r>
          <a:r>
            <a:rPr kumimoji="1" lang="ja-JP" altLang="en-US" sz="1100" baseline="0">
              <a:latin typeface="+mn-ea"/>
              <a:ea typeface="+mn-ea"/>
            </a:rPr>
            <a:t>　　　</a:t>
          </a:r>
          <a:r>
            <a:rPr kumimoji="1" lang="ja-JP" altLang="en-US" sz="1100">
              <a:latin typeface="+mn-ea"/>
              <a:ea typeface="+mn-ea"/>
            </a:rPr>
            <a:t>内は計算式が入っています（赤文字）</a:t>
          </a:r>
          <a:endParaRPr kumimoji="1" lang="en-US" altLang="ja-JP" sz="1100">
            <a:latin typeface="+mn-ea"/>
            <a:ea typeface="+mn-ea"/>
          </a:endParaRPr>
        </a:p>
        <a:p>
          <a:r>
            <a:rPr kumimoji="1" lang="en-US" altLang="ja-JP" sz="1100">
              <a:latin typeface="+mn-ea"/>
              <a:ea typeface="+mn-ea"/>
            </a:rPr>
            <a:t>※</a:t>
          </a:r>
          <a:r>
            <a:rPr kumimoji="1" lang="ja-JP" altLang="en-US" sz="1100">
              <a:latin typeface="+mn-ea"/>
              <a:ea typeface="+mn-ea"/>
            </a:rPr>
            <a:t>出産手当金の支給ができる月の前</a:t>
          </a:r>
          <a:r>
            <a:rPr kumimoji="1" lang="en-US" altLang="ja-JP" sz="1100">
              <a:latin typeface="+mn-ea"/>
              <a:ea typeface="+mn-ea"/>
            </a:rPr>
            <a:t>12</a:t>
          </a:r>
          <a:r>
            <a:rPr kumimoji="1" lang="ja-JP" altLang="en-US" sz="1100">
              <a:latin typeface="+mn-ea"/>
              <a:ea typeface="+mn-ea"/>
            </a:rPr>
            <a:t>か月の平均のため、支給</a:t>
          </a:r>
          <a:endParaRPr kumimoji="1" lang="en-US" altLang="ja-JP" sz="1100">
            <a:latin typeface="+mn-ea"/>
            <a:ea typeface="+mn-ea"/>
          </a:endParaRPr>
        </a:p>
        <a:p>
          <a:r>
            <a:rPr kumimoji="1" lang="ja-JP" altLang="en-US" sz="1100">
              <a:latin typeface="+mn-ea"/>
              <a:ea typeface="+mn-ea"/>
            </a:rPr>
            <a:t>　できない月がある場合、比較する</a:t>
          </a:r>
          <a:r>
            <a:rPr kumimoji="1" lang="en-US" altLang="ja-JP" sz="1100">
              <a:latin typeface="+mn-ea"/>
              <a:ea typeface="+mn-ea"/>
            </a:rPr>
            <a:t>12</a:t>
          </a:r>
          <a:r>
            <a:rPr kumimoji="1" lang="ja-JP" altLang="en-US" sz="1100">
              <a:latin typeface="+mn-ea"/>
              <a:ea typeface="+mn-ea"/>
            </a:rPr>
            <a:t>か月が変更になります。</a:t>
          </a:r>
        </a:p>
      </xdr:txBody>
    </xdr:sp>
    <xdr:clientData/>
  </xdr:twoCellAnchor>
  <xdr:twoCellAnchor>
    <xdr:from>
      <xdr:col>9</xdr:col>
      <xdr:colOff>563880</xdr:colOff>
      <xdr:row>5</xdr:row>
      <xdr:rowOff>7620</xdr:rowOff>
    </xdr:from>
    <xdr:to>
      <xdr:col>10</xdr:col>
      <xdr:colOff>38100</xdr:colOff>
      <xdr:row>5</xdr:row>
      <xdr:rowOff>152400</xdr:rowOff>
    </xdr:to>
    <xdr:sp macro="" textlink="">
      <xdr:nvSpPr>
        <xdr:cNvPr id="3" name="正方形/長方形 2"/>
        <xdr:cNvSpPr/>
      </xdr:nvSpPr>
      <xdr:spPr>
        <a:xfrm>
          <a:off x="6987540" y="1135380"/>
          <a:ext cx="381000" cy="144780"/>
        </a:xfrm>
        <a:prstGeom prst="rect">
          <a:avLst/>
        </a:prstGeom>
        <a:solidFill>
          <a:srgbClr val="CCFF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556260</xdr:colOff>
      <xdr:row>3</xdr:row>
      <xdr:rowOff>175260</xdr:rowOff>
    </xdr:from>
    <xdr:to>
      <xdr:col>9</xdr:col>
      <xdr:colOff>838200</xdr:colOff>
      <xdr:row>4</xdr:row>
      <xdr:rowOff>167640</xdr:rowOff>
    </xdr:to>
    <xdr:sp macro="" textlink="">
      <xdr:nvSpPr>
        <xdr:cNvPr id="10" name="正方形/長方形 9"/>
        <xdr:cNvSpPr/>
      </xdr:nvSpPr>
      <xdr:spPr>
        <a:xfrm>
          <a:off x="6979920" y="891540"/>
          <a:ext cx="281940" cy="198120"/>
        </a:xfrm>
        <a:prstGeom prst="rect">
          <a:avLst/>
        </a:prstGeom>
        <a:solidFill>
          <a:srgbClr val="FF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lnSpc>
              <a:spcPts val="1600"/>
            </a:lnSpc>
          </a:pPr>
          <a:r>
            <a:rPr kumimoji="1" lang="ja-JP" altLang="en-US" sz="1100">
              <a:solidFill>
                <a:schemeClr val="tx1"/>
              </a:solidFill>
            </a:rPr>
            <a:t>黄色</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30480</xdr:colOff>
      <xdr:row>37</xdr:row>
      <xdr:rowOff>30480</xdr:rowOff>
    </xdr:from>
    <xdr:to>
      <xdr:col>5</xdr:col>
      <xdr:colOff>121920</xdr:colOff>
      <xdr:row>41</xdr:row>
      <xdr:rowOff>144780</xdr:rowOff>
    </xdr:to>
    <xdr:sp macro="" textlink="">
      <xdr:nvSpPr>
        <xdr:cNvPr id="4" name="右中かっこ 3"/>
        <xdr:cNvSpPr/>
      </xdr:nvSpPr>
      <xdr:spPr>
        <a:xfrm>
          <a:off x="2827020" y="6713220"/>
          <a:ext cx="91440" cy="105918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2</xdr:col>
      <xdr:colOff>297180</xdr:colOff>
      <xdr:row>1</xdr:row>
      <xdr:rowOff>0</xdr:rowOff>
    </xdr:to>
    <xdr:sp macro="" textlink="">
      <xdr:nvSpPr>
        <xdr:cNvPr id="5" name="正方形/長方形 4"/>
        <xdr:cNvSpPr/>
      </xdr:nvSpPr>
      <xdr:spPr>
        <a:xfrm>
          <a:off x="0" y="0"/>
          <a:ext cx="693420" cy="3048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800"/>
            </a:lnSpc>
          </a:pPr>
          <a:r>
            <a:rPr kumimoji="1" lang="ja-JP" altLang="en-US" sz="1200">
              <a:solidFill>
                <a:schemeClr val="tx1"/>
              </a:solidFill>
              <a:latin typeface="+mn-ea"/>
              <a:ea typeface="+mn-ea"/>
            </a:rPr>
            <a:t>個人用</a:t>
          </a:r>
        </a:p>
      </xdr:txBody>
    </xdr:sp>
    <xdr:clientData/>
  </xdr:twoCellAnchor>
  <xdr:twoCellAnchor>
    <xdr:from>
      <xdr:col>10</xdr:col>
      <xdr:colOff>259080</xdr:colOff>
      <xdr:row>0</xdr:row>
      <xdr:rowOff>152400</xdr:rowOff>
    </xdr:from>
    <xdr:to>
      <xdr:col>16</xdr:col>
      <xdr:colOff>45720</xdr:colOff>
      <xdr:row>8</xdr:row>
      <xdr:rowOff>160020</xdr:rowOff>
    </xdr:to>
    <xdr:sp macro="" textlink="">
      <xdr:nvSpPr>
        <xdr:cNvPr id="6" name="テキスト ボックス 5"/>
        <xdr:cNvSpPr txBox="1"/>
      </xdr:nvSpPr>
      <xdr:spPr>
        <a:xfrm>
          <a:off x="6812280" y="152400"/>
          <a:ext cx="4122420" cy="1752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t"/>
        <a:lstStyle/>
        <a:p>
          <a:r>
            <a:rPr kumimoji="1" lang="en-US" altLang="ja-JP" sz="1100">
              <a:latin typeface="+mn-ea"/>
              <a:ea typeface="+mn-ea"/>
            </a:rPr>
            <a:t>※</a:t>
          </a:r>
          <a:r>
            <a:rPr kumimoji="1" lang="ja-JP" altLang="en-US" sz="1100">
              <a:latin typeface="+mn-ea"/>
              <a:ea typeface="+mn-ea"/>
            </a:rPr>
            <a:t>判定を行う対象は、休業補償のある方です。</a:t>
          </a:r>
        </a:p>
        <a:p>
          <a:r>
            <a:rPr kumimoji="1" lang="en-US" altLang="ja-JP" sz="1100">
              <a:latin typeface="+mn-ea"/>
              <a:ea typeface="+mn-ea"/>
            </a:rPr>
            <a:t>※</a:t>
          </a:r>
          <a:r>
            <a:rPr kumimoji="1" lang="ja-JP" altLang="en-US" sz="1100">
              <a:latin typeface="+mn-ea"/>
              <a:ea typeface="+mn-ea"/>
            </a:rPr>
            <a:t>時間外や報奨金など、非固定的賃金の高い方は出産手当金が</a:t>
          </a:r>
          <a:endParaRPr kumimoji="1" lang="en-US" altLang="ja-JP" sz="1100">
            <a:latin typeface="+mn-ea"/>
            <a:ea typeface="+mn-ea"/>
          </a:endParaRPr>
        </a:p>
        <a:p>
          <a:r>
            <a:rPr kumimoji="1" lang="ja-JP" altLang="en-US" sz="1100">
              <a:latin typeface="+mn-ea"/>
              <a:ea typeface="+mn-ea"/>
            </a:rPr>
            <a:t>　出る可能性があります。</a:t>
          </a:r>
        </a:p>
        <a:p>
          <a:r>
            <a:rPr kumimoji="1" lang="en-US" altLang="ja-JP" sz="1100">
              <a:latin typeface="+mn-ea"/>
              <a:ea typeface="+mn-ea"/>
            </a:rPr>
            <a:t>※</a:t>
          </a:r>
          <a:r>
            <a:rPr kumimoji="1" lang="ja-JP" altLang="en-US" sz="1100" baseline="0">
              <a:latin typeface="+mn-ea"/>
              <a:ea typeface="+mn-ea"/>
            </a:rPr>
            <a:t>　　 </a:t>
          </a:r>
          <a:r>
            <a:rPr kumimoji="1" lang="ja-JP" altLang="en-US" sz="1100">
              <a:latin typeface="+mn-ea"/>
              <a:ea typeface="+mn-ea"/>
            </a:rPr>
            <a:t>のセルに入力してください</a:t>
          </a:r>
        </a:p>
        <a:p>
          <a:r>
            <a:rPr kumimoji="1" lang="en-US" altLang="ja-JP" sz="1100">
              <a:latin typeface="+mn-ea"/>
              <a:ea typeface="+mn-ea"/>
            </a:rPr>
            <a:t>※</a:t>
          </a:r>
          <a:r>
            <a:rPr kumimoji="1" lang="ja-JP" altLang="en-US" sz="1100" baseline="0">
              <a:latin typeface="+mn-ea"/>
              <a:ea typeface="+mn-ea"/>
            </a:rPr>
            <a:t>　　　</a:t>
          </a:r>
          <a:r>
            <a:rPr kumimoji="1" lang="ja-JP" altLang="en-US" sz="1100">
              <a:latin typeface="+mn-ea"/>
              <a:ea typeface="+mn-ea"/>
            </a:rPr>
            <a:t>内は計算式が入っています（赤文字）</a:t>
          </a:r>
          <a:endParaRPr kumimoji="1" lang="en-US" altLang="ja-JP" sz="1100">
            <a:latin typeface="+mn-ea"/>
            <a:ea typeface="+mn-ea"/>
          </a:endParaRPr>
        </a:p>
        <a:p>
          <a:r>
            <a:rPr kumimoji="1" lang="en-US" altLang="ja-JP" sz="1100">
              <a:latin typeface="+mn-ea"/>
              <a:ea typeface="+mn-ea"/>
            </a:rPr>
            <a:t>※</a:t>
          </a:r>
          <a:r>
            <a:rPr kumimoji="1" lang="ja-JP" altLang="en-US" sz="1100">
              <a:latin typeface="+mn-ea"/>
              <a:ea typeface="+mn-ea"/>
            </a:rPr>
            <a:t>出産手当金の支給ができる月の前</a:t>
          </a:r>
          <a:r>
            <a:rPr kumimoji="1" lang="en-US" altLang="ja-JP" sz="1100">
              <a:latin typeface="+mn-ea"/>
              <a:ea typeface="+mn-ea"/>
            </a:rPr>
            <a:t>12</a:t>
          </a:r>
          <a:r>
            <a:rPr kumimoji="1" lang="ja-JP" altLang="en-US" sz="1100">
              <a:latin typeface="+mn-ea"/>
              <a:ea typeface="+mn-ea"/>
            </a:rPr>
            <a:t>か月の平均のため、支給</a:t>
          </a:r>
          <a:endParaRPr kumimoji="1" lang="en-US" altLang="ja-JP" sz="1100">
            <a:latin typeface="+mn-ea"/>
            <a:ea typeface="+mn-ea"/>
          </a:endParaRPr>
        </a:p>
        <a:p>
          <a:r>
            <a:rPr kumimoji="1" lang="ja-JP" altLang="en-US" sz="1100">
              <a:latin typeface="+mn-ea"/>
              <a:ea typeface="+mn-ea"/>
            </a:rPr>
            <a:t>　できない月がある場合、比較する</a:t>
          </a:r>
          <a:r>
            <a:rPr kumimoji="1" lang="en-US" altLang="ja-JP" sz="1100">
              <a:latin typeface="+mn-ea"/>
              <a:ea typeface="+mn-ea"/>
            </a:rPr>
            <a:t>12</a:t>
          </a:r>
          <a:r>
            <a:rPr kumimoji="1" lang="ja-JP" altLang="en-US" sz="1100">
              <a:latin typeface="+mn-ea"/>
              <a:ea typeface="+mn-ea"/>
            </a:rPr>
            <a:t>か月が変更になります。</a:t>
          </a:r>
        </a:p>
      </xdr:txBody>
    </xdr:sp>
    <xdr:clientData/>
  </xdr:twoCellAnchor>
  <xdr:twoCellAnchor>
    <xdr:from>
      <xdr:col>10</xdr:col>
      <xdr:colOff>502920</xdr:colOff>
      <xdr:row>5</xdr:row>
      <xdr:rowOff>45720</xdr:rowOff>
    </xdr:from>
    <xdr:to>
      <xdr:col>10</xdr:col>
      <xdr:colOff>883920</xdr:colOff>
      <xdr:row>5</xdr:row>
      <xdr:rowOff>198120</xdr:rowOff>
    </xdr:to>
    <xdr:sp macro="" textlink="">
      <xdr:nvSpPr>
        <xdr:cNvPr id="3" name="正方形/長方形 2"/>
        <xdr:cNvSpPr/>
      </xdr:nvSpPr>
      <xdr:spPr>
        <a:xfrm>
          <a:off x="7056120" y="1173480"/>
          <a:ext cx="381000" cy="152400"/>
        </a:xfrm>
        <a:prstGeom prst="rect">
          <a:avLst/>
        </a:prstGeom>
        <a:solidFill>
          <a:srgbClr val="CCFF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502920</xdr:colOff>
      <xdr:row>4</xdr:row>
      <xdr:rowOff>0</xdr:rowOff>
    </xdr:from>
    <xdr:to>
      <xdr:col>10</xdr:col>
      <xdr:colOff>784860</xdr:colOff>
      <xdr:row>4</xdr:row>
      <xdr:rowOff>198120</xdr:rowOff>
    </xdr:to>
    <xdr:sp macro="" textlink="">
      <xdr:nvSpPr>
        <xdr:cNvPr id="7" name="正方形/長方形 6"/>
        <xdr:cNvSpPr/>
      </xdr:nvSpPr>
      <xdr:spPr>
        <a:xfrm>
          <a:off x="7056120" y="922020"/>
          <a:ext cx="281940" cy="198120"/>
        </a:xfrm>
        <a:prstGeom prst="rect">
          <a:avLst/>
        </a:prstGeom>
        <a:solidFill>
          <a:srgbClr val="FF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lnSpc>
              <a:spcPts val="1600"/>
            </a:lnSpc>
          </a:pPr>
          <a:r>
            <a:rPr kumimoji="1" lang="ja-JP" altLang="en-US" sz="1100">
              <a:solidFill>
                <a:schemeClr val="tx1"/>
              </a:solidFill>
            </a:rPr>
            <a:t>黄色</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30480</xdr:colOff>
      <xdr:row>37</xdr:row>
      <xdr:rowOff>30480</xdr:rowOff>
    </xdr:from>
    <xdr:to>
      <xdr:col>5</xdr:col>
      <xdr:colOff>121920</xdr:colOff>
      <xdr:row>41</xdr:row>
      <xdr:rowOff>144780</xdr:rowOff>
    </xdr:to>
    <xdr:sp macro="" textlink="">
      <xdr:nvSpPr>
        <xdr:cNvPr id="4" name="右中かっこ 3"/>
        <xdr:cNvSpPr/>
      </xdr:nvSpPr>
      <xdr:spPr>
        <a:xfrm>
          <a:off x="2948940" y="7536180"/>
          <a:ext cx="91440" cy="93726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2</xdr:col>
      <xdr:colOff>297180</xdr:colOff>
      <xdr:row>1</xdr:row>
      <xdr:rowOff>0</xdr:rowOff>
    </xdr:to>
    <xdr:sp macro="" textlink="">
      <xdr:nvSpPr>
        <xdr:cNvPr id="5" name="正方形/長方形 4"/>
        <xdr:cNvSpPr/>
      </xdr:nvSpPr>
      <xdr:spPr>
        <a:xfrm>
          <a:off x="0" y="0"/>
          <a:ext cx="693420" cy="3048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800"/>
            </a:lnSpc>
          </a:pPr>
          <a:r>
            <a:rPr kumimoji="1" lang="ja-JP" altLang="en-US" sz="1200">
              <a:solidFill>
                <a:schemeClr val="tx1"/>
              </a:solidFill>
              <a:latin typeface="+mn-ea"/>
              <a:ea typeface="+mn-ea"/>
            </a:rPr>
            <a:t>個人用</a:t>
          </a:r>
        </a:p>
      </xdr:txBody>
    </xdr:sp>
    <xdr:clientData/>
  </xdr:twoCellAnchor>
  <xdr:twoCellAnchor>
    <xdr:from>
      <xdr:col>8</xdr:col>
      <xdr:colOff>152400</xdr:colOff>
      <xdr:row>0</xdr:row>
      <xdr:rowOff>0</xdr:rowOff>
    </xdr:from>
    <xdr:to>
      <xdr:col>8</xdr:col>
      <xdr:colOff>845820</xdr:colOff>
      <xdr:row>1</xdr:row>
      <xdr:rowOff>0</xdr:rowOff>
    </xdr:to>
    <xdr:sp macro="" textlink="">
      <xdr:nvSpPr>
        <xdr:cNvPr id="6" name="正方形/長方形 5"/>
        <xdr:cNvSpPr/>
      </xdr:nvSpPr>
      <xdr:spPr>
        <a:xfrm>
          <a:off x="5547360" y="0"/>
          <a:ext cx="693420" cy="304800"/>
        </a:xfrm>
        <a:prstGeom prst="rect">
          <a:avLst/>
        </a:prstGeom>
        <a:noFill/>
        <a:ln w="63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rgbClr val="0000FF"/>
              </a:solidFill>
              <a:latin typeface="+mn-ea"/>
              <a:ea typeface="+mn-ea"/>
            </a:rPr>
            <a:t>入力例</a:t>
          </a:r>
        </a:p>
      </xdr:txBody>
    </xdr:sp>
    <xdr:clientData/>
  </xdr:twoCellAnchor>
  <xdr:twoCellAnchor>
    <xdr:from>
      <xdr:col>10</xdr:col>
      <xdr:colOff>266700</xdr:colOff>
      <xdr:row>0</xdr:row>
      <xdr:rowOff>144780</xdr:rowOff>
    </xdr:from>
    <xdr:to>
      <xdr:col>16</xdr:col>
      <xdr:colOff>53340</xdr:colOff>
      <xdr:row>8</xdr:row>
      <xdr:rowOff>152400</xdr:rowOff>
    </xdr:to>
    <xdr:sp macro="" textlink="">
      <xdr:nvSpPr>
        <xdr:cNvPr id="7" name="テキスト ボックス 6"/>
        <xdr:cNvSpPr txBox="1"/>
      </xdr:nvSpPr>
      <xdr:spPr>
        <a:xfrm>
          <a:off x="6819900" y="144780"/>
          <a:ext cx="4122420" cy="1752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t"/>
        <a:lstStyle/>
        <a:p>
          <a:r>
            <a:rPr kumimoji="1" lang="en-US" altLang="ja-JP" sz="1100">
              <a:latin typeface="+mn-ea"/>
              <a:ea typeface="+mn-ea"/>
            </a:rPr>
            <a:t>※</a:t>
          </a:r>
          <a:r>
            <a:rPr kumimoji="1" lang="ja-JP" altLang="en-US" sz="1100">
              <a:latin typeface="+mn-ea"/>
              <a:ea typeface="+mn-ea"/>
            </a:rPr>
            <a:t>判定を行う対象は、休業補償のある方です。</a:t>
          </a:r>
        </a:p>
        <a:p>
          <a:r>
            <a:rPr kumimoji="1" lang="en-US" altLang="ja-JP" sz="1100">
              <a:latin typeface="+mn-ea"/>
              <a:ea typeface="+mn-ea"/>
            </a:rPr>
            <a:t>※</a:t>
          </a:r>
          <a:r>
            <a:rPr kumimoji="1" lang="ja-JP" altLang="en-US" sz="1100">
              <a:latin typeface="+mn-ea"/>
              <a:ea typeface="+mn-ea"/>
            </a:rPr>
            <a:t>時間外や報奨金など、非固定的賃金の高い方は出産手当金が</a:t>
          </a:r>
          <a:endParaRPr kumimoji="1" lang="en-US" altLang="ja-JP" sz="1100">
            <a:latin typeface="+mn-ea"/>
            <a:ea typeface="+mn-ea"/>
          </a:endParaRPr>
        </a:p>
        <a:p>
          <a:r>
            <a:rPr kumimoji="1" lang="ja-JP" altLang="en-US" sz="1100">
              <a:latin typeface="+mn-ea"/>
              <a:ea typeface="+mn-ea"/>
            </a:rPr>
            <a:t>　出る可能性があります。</a:t>
          </a:r>
        </a:p>
        <a:p>
          <a:r>
            <a:rPr kumimoji="1" lang="en-US" altLang="ja-JP" sz="1100">
              <a:latin typeface="+mn-ea"/>
              <a:ea typeface="+mn-ea"/>
            </a:rPr>
            <a:t>※</a:t>
          </a:r>
          <a:r>
            <a:rPr kumimoji="1" lang="ja-JP" altLang="en-US" sz="1100" baseline="0">
              <a:latin typeface="+mn-ea"/>
              <a:ea typeface="+mn-ea"/>
            </a:rPr>
            <a:t> 　　</a:t>
          </a:r>
          <a:r>
            <a:rPr kumimoji="1" lang="ja-JP" altLang="en-US" sz="1100">
              <a:latin typeface="+mn-ea"/>
              <a:ea typeface="+mn-ea"/>
            </a:rPr>
            <a:t>のセルに入力してください</a:t>
          </a:r>
        </a:p>
        <a:p>
          <a:r>
            <a:rPr kumimoji="1" lang="en-US" altLang="ja-JP" sz="1100">
              <a:latin typeface="+mn-ea"/>
              <a:ea typeface="+mn-ea"/>
            </a:rPr>
            <a:t>※</a:t>
          </a:r>
          <a:r>
            <a:rPr kumimoji="1" lang="ja-JP" altLang="en-US" sz="1100" baseline="0">
              <a:latin typeface="+mn-ea"/>
              <a:ea typeface="+mn-ea"/>
            </a:rPr>
            <a:t>　　　</a:t>
          </a:r>
          <a:r>
            <a:rPr kumimoji="1" lang="ja-JP" altLang="en-US" sz="1100">
              <a:latin typeface="+mn-ea"/>
              <a:ea typeface="+mn-ea"/>
            </a:rPr>
            <a:t>内は計算式が入っています（赤文字）</a:t>
          </a:r>
          <a:endParaRPr kumimoji="1" lang="en-US" altLang="ja-JP" sz="1100">
            <a:latin typeface="+mn-ea"/>
            <a:ea typeface="+mn-ea"/>
          </a:endParaRPr>
        </a:p>
        <a:p>
          <a:r>
            <a:rPr kumimoji="1" lang="en-US" altLang="ja-JP" sz="1100">
              <a:latin typeface="+mn-ea"/>
              <a:ea typeface="+mn-ea"/>
            </a:rPr>
            <a:t>※</a:t>
          </a:r>
          <a:r>
            <a:rPr kumimoji="1" lang="ja-JP" altLang="en-US" sz="1100">
              <a:latin typeface="+mn-ea"/>
              <a:ea typeface="+mn-ea"/>
            </a:rPr>
            <a:t>出産手当金の支給ができる月の前</a:t>
          </a:r>
          <a:r>
            <a:rPr kumimoji="1" lang="en-US" altLang="ja-JP" sz="1100">
              <a:latin typeface="+mn-ea"/>
              <a:ea typeface="+mn-ea"/>
            </a:rPr>
            <a:t>12</a:t>
          </a:r>
          <a:r>
            <a:rPr kumimoji="1" lang="ja-JP" altLang="en-US" sz="1100">
              <a:latin typeface="+mn-ea"/>
              <a:ea typeface="+mn-ea"/>
            </a:rPr>
            <a:t>か月の平均のため、支給</a:t>
          </a:r>
          <a:endParaRPr kumimoji="1" lang="en-US" altLang="ja-JP" sz="1100">
            <a:latin typeface="+mn-ea"/>
            <a:ea typeface="+mn-ea"/>
          </a:endParaRPr>
        </a:p>
        <a:p>
          <a:r>
            <a:rPr kumimoji="1" lang="ja-JP" altLang="en-US" sz="1100">
              <a:latin typeface="+mn-ea"/>
              <a:ea typeface="+mn-ea"/>
            </a:rPr>
            <a:t>　できない月がある場合、比較する</a:t>
          </a:r>
          <a:r>
            <a:rPr kumimoji="1" lang="en-US" altLang="ja-JP" sz="1100">
              <a:latin typeface="+mn-ea"/>
              <a:ea typeface="+mn-ea"/>
            </a:rPr>
            <a:t>12</a:t>
          </a:r>
          <a:r>
            <a:rPr kumimoji="1" lang="ja-JP" altLang="en-US" sz="1100">
              <a:latin typeface="+mn-ea"/>
              <a:ea typeface="+mn-ea"/>
            </a:rPr>
            <a:t>か月が変更になります。</a:t>
          </a:r>
        </a:p>
      </xdr:txBody>
    </xdr:sp>
    <xdr:clientData/>
  </xdr:twoCellAnchor>
  <xdr:twoCellAnchor>
    <xdr:from>
      <xdr:col>10</xdr:col>
      <xdr:colOff>510540</xdr:colOff>
      <xdr:row>5</xdr:row>
      <xdr:rowOff>30480</xdr:rowOff>
    </xdr:from>
    <xdr:to>
      <xdr:col>10</xdr:col>
      <xdr:colOff>891540</xdr:colOff>
      <xdr:row>5</xdr:row>
      <xdr:rowOff>182880</xdr:rowOff>
    </xdr:to>
    <xdr:sp macro="" textlink="">
      <xdr:nvSpPr>
        <xdr:cNvPr id="3" name="正方形/長方形 2"/>
        <xdr:cNvSpPr/>
      </xdr:nvSpPr>
      <xdr:spPr>
        <a:xfrm>
          <a:off x="7063740" y="1158240"/>
          <a:ext cx="381000" cy="152400"/>
        </a:xfrm>
        <a:prstGeom prst="rect">
          <a:avLst/>
        </a:prstGeom>
        <a:solidFill>
          <a:srgbClr val="CCFF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510540</xdr:colOff>
      <xdr:row>3</xdr:row>
      <xdr:rowOff>198120</xdr:rowOff>
    </xdr:from>
    <xdr:to>
      <xdr:col>10</xdr:col>
      <xdr:colOff>792480</xdr:colOff>
      <xdr:row>4</xdr:row>
      <xdr:rowOff>190500</xdr:rowOff>
    </xdr:to>
    <xdr:sp macro="" textlink="">
      <xdr:nvSpPr>
        <xdr:cNvPr id="8" name="正方形/長方形 7"/>
        <xdr:cNvSpPr/>
      </xdr:nvSpPr>
      <xdr:spPr>
        <a:xfrm>
          <a:off x="7063740" y="914400"/>
          <a:ext cx="281940" cy="198120"/>
        </a:xfrm>
        <a:prstGeom prst="rect">
          <a:avLst/>
        </a:prstGeom>
        <a:solidFill>
          <a:srgbClr val="FF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lnSpc>
              <a:spcPts val="1600"/>
            </a:lnSpc>
          </a:pPr>
          <a:r>
            <a:rPr kumimoji="1" lang="ja-JP" altLang="en-US" sz="1100">
              <a:solidFill>
                <a:schemeClr val="tx1"/>
              </a:solidFill>
            </a:rPr>
            <a:t>黄色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topLeftCell="A13" workbookViewId="0">
      <selection activeCell="D30" sqref="D30"/>
    </sheetView>
  </sheetViews>
  <sheetFormatPr defaultColWidth="9" defaultRowHeight="18" x14ac:dyDescent="0.45"/>
  <cols>
    <col min="1" max="1" width="2" style="8" customWidth="1"/>
    <col min="2" max="2" width="3.19921875" style="8" customWidth="1"/>
    <col min="3" max="3" width="11.5" style="8" customWidth="1"/>
    <col min="4" max="4" width="11.3984375" style="8" customWidth="1"/>
    <col min="5" max="5" width="8.59765625" style="8" customWidth="1"/>
    <col min="6" max="11" width="11.8984375" style="8" customWidth="1"/>
    <col min="12" max="12" width="9" style="8"/>
    <col min="13" max="16384" width="9" style="1"/>
  </cols>
  <sheetData>
    <row r="1" spans="1:12" ht="24" customHeight="1" x14ac:dyDescent="0.45">
      <c r="A1" s="5" t="s">
        <v>65</v>
      </c>
      <c r="B1" s="6"/>
      <c r="C1" s="6"/>
      <c r="D1" s="6"/>
      <c r="E1" s="6"/>
      <c r="F1" s="6"/>
      <c r="G1" s="6"/>
      <c r="H1" s="6"/>
      <c r="I1" s="6"/>
      <c r="J1" s="7"/>
      <c r="K1" s="6"/>
    </row>
    <row r="2" spans="1:12" ht="16.2" customHeight="1" x14ac:dyDescent="0.45"/>
    <row r="3" spans="1:12" ht="16.2" customHeight="1" x14ac:dyDescent="0.45">
      <c r="B3" s="32" t="s">
        <v>16</v>
      </c>
      <c r="C3" s="32"/>
      <c r="D3" s="32"/>
    </row>
    <row r="4" spans="1:12" ht="16.2" customHeight="1" x14ac:dyDescent="0.4">
      <c r="B4" s="32" t="s">
        <v>17</v>
      </c>
      <c r="C4" s="32"/>
      <c r="D4" s="33"/>
      <c r="I4" s="9" t="s">
        <v>50</v>
      </c>
    </row>
    <row r="5" spans="1:12" s="2" customFormat="1" ht="16.2" customHeight="1" x14ac:dyDescent="0.45">
      <c r="A5" s="8"/>
      <c r="B5" s="8"/>
      <c r="C5" s="8"/>
      <c r="D5" s="8"/>
      <c r="E5" s="8"/>
      <c r="F5" s="8"/>
      <c r="G5" s="8"/>
      <c r="H5" s="8"/>
      <c r="I5" s="8"/>
      <c r="J5" s="8"/>
      <c r="K5" s="8"/>
      <c r="L5" s="8"/>
    </row>
    <row r="6" spans="1:12" s="2" customFormat="1" ht="16.2" customHeight="1" x14ac:dyDescent="0.45">
      <c r="A6" s="8"/>
      <c r="B6" s="34" t="s">
        <v>18</v>
      </c>
      <c r="C6" s="12" t="s">
        <v>52</v>
      </c>
      <c r="D6" s="8"/>
      <c r="E6" s="8"/>
      <c r="F6" s="8"/>
      <c r="G6" s="8"/>
      <c r="H6" s="8"/>
      <c r="I6" s="8"/>
      <c r="J6" s="8"/>
      <c r="K6" s="8"/>
      <c r="L6" s="8"/>
    </row>
    <row r="7" spans="1:12" s="2" customFormat="1" ht="16.2" customHeight="1" x14ac:dyDescent="0.45">
      <c r="A7" s="8"/>
      <c r="B7" s="34"/>
      <c r="C7" s="12"/>
      <c r="D7" s="13"/>
      <c r="E7" s="12" t="s">
        <v>53</v>
      </c>
      <c r="F7" s="8"/>
      <c r="G7" s="8"/>
      <c r="H7" s="8"/>
      <c r="I7" s="8"/>
      <c r="J7" s="8"/>
      <c r="K7" s="8"/>
      <c r="L7" s="8"/>
    </row>
    <row r="8" spans="1:12" ht="16.2" customHeight="1" x14ac:dyDescent="0.45">
      <c r="D8" s="13"/>
      <c r="E8" s="12" t="s">
        <v>54</v>
      </c>
      <c r="F8" s="12" t="s">
        <v>62</v>
      </c>
      <c r="G8" s="12"/>
      <c r="H8" s="12"/>
      <c r="I8" s="12"/>
      <c r="K8" s="39"/>
    </row>
    <row r="9" spans="1:12" ht="16.2" customHeight="1" x14ac:dyDescent="0.45">
      <c r="B9" s="11"/>
      <c r="C9" s="12"/>
      <c r="D9" s="13"/>
      <c r="E9" s="12" t="s">
        <v>24</v>
      </c>
      <c r="F9" s="12" t="s">
        <v>34</v>
      </c>
      <c r="G9" s="12"/>
      <c r="H9" s="12"/>
      <c r="I9" s="12"/>
      <c r="K9" s="39"/>
    </row>
    <row r="10" spans="1:12" ht="16.2" customHeight="1" x14ac:dyDescent="0.45">
      <c r="B10" s="11"/>
      <c r="C10" s="12"/>
      <c r="D10" s="13"/>
      <c r="E10" s="12" t="s">
        <v>25</v>
      </c>
      <c r="G10" s="12"/>
      <c r="H10" s="12"/>
      <c r="I10" s="12"/>
      <c r="K10" s="39"/>
    </row>
    <row r="11" spans="1:12" ht="16.2" customHeight="1" x14ac:dyDescent="0.45">
      <c r="B11" s="11"/>
      <c r="C11" s="12"/>
      <c r="D11" s="13"/>
      <c r="E11" s="12" t="s">
        <v>26</v>
      </c>
      <c r="G11" s="12"/>
      <c r="H11" s="12"/>
      <c r="I11" s="12"/>
      <c r="K11" s="39"/>
    </row>
    <row r="12" spans="1:12" ht="16.2" customHeight="1" x14ac:dyDescent="0.45">
      <c r="B12" s="11"/>
      <c r="C12" s="12"/>
      <c r="D12" s="13"/>
      <c r="E12" s="12" t="s">
        <v>27</v>
      </c>
      <c r="F12" s="12" t="s">
        <v>59</v>
      </c>
      <c r="G12" s="12"/>
      <c r="H12" s="12"/>
      <c r="I12" s="12"/>
      <c r="K12" s="39"/>
    </row>
    <row r="13" spans="1:12" ht="16.2" customHeight="1" x14ac:dyDescent="0.45">
      <c r="B13" s="11"/>
      <c r="C13" s="12"/>
      <c r="D13" s="13"/>
      <c r="E13" s="12" t="s">
        <v>28</v>
      </c>
      <c r="F13" s="50" t="s">
        <v>60</v>
      </c>
      <c r="G13" s="12"/>
      <c r="H13" s="12"/>
      <c r="I13" s="12"/>
      <c r="K13" s="39"/>
    </row>
    <row r="14" spans="1:12" ht="16.2" customHeight="1" x14ac:dyDescent="0.45">
      <c r="B14" s="11"/>
      <c r="C14" s="12"/>
      <c r="D14" s="13"/>
      <c r="E14" s="12" t="s">
        <v>29</v>
      </c>
      <c r="F14" s="50" t="s">
        <v>61</v>
      </c>
      <c r="G14" s="12"/>
      <c r="H14" s="12"/>
      <c r="I14" s="12"/>
      <c r="K14" s="39"/>
    </row>
    <row r="15" spans="1:12" ht="16.2" customHeight="1" x14ac:dyDescent="0.45">
      <c r="B15" s="11"/>
      <c r="C15" s="12"/>
      <c r="D15" s="13"/>
      <c r="E15" s="12" t="s">
        <v>30</v>
      </c>
      <c r="G15" s="12"/>
      <c r="H15" s="12"/>
      <c r="I15" s="12"/>
      <c r="K15" s="39"/>
    </row>
    <row r="16" spans="1:12" ht="16.2" customHeight="1" x14ac:dyDescent="0.45">
      <c r="B16" s="11"/>
      <c r="C16" s="12"/>
      <c r="D16" s="13"/>
      <c r="E16" s="12" t="s">
        <v>31</v>
      </c>
      <c r="H16" s="12"/>
      <c r="I16" s="12"/>
      <c r="K16" s="39"/>
    </row>
    <row r="17" spans="1:12" ht="16.2" customHeight="1" x14ac:dyDescent="0.45">
      <c r="B17" s="11"/>
      <c r="C17" s="12"/>
      <c r="D17" s="13"/>
      <c r="E17" s="12" t="s">
        <v>32</v>
      </c>
      <c r="G17" s="12"/>
      <c r="H17" s="12"/>
      <c r="I17" s="12"/>
      <c r="K17" s="39"/>
    </row>
    <row r="18" spans="1:12" ht="16.2" customHeight="1" x14ac:dyDescent="0.45">
      <c r="B18" s="11"/>
      <c r="C18" s="12"/>
      <c r="D18" s="13"/>
      <c r="E18" s="12" t="s">
        <v>33</v>
      </c>
      <c r="G18" s="12"/>
      <c r="H18" s="12"/>
      <c r="I18" s="12"/>
      <c r="K18" s="39"/>
    </row>
    <row r="19" spans="1:12" ht="16.2" customHeight="1" x14ac:dyDescent="0.45">
      <c r="B19" s="11"/>
      <c r="C19" s="12"/>
      <c r="D19" s="14" t="str">
        <f>IF(D7="","",SUM(D7:D18)/12)</f>
        <v/>
      </c>
      <c r="E19" s="12" t="s">
        <v>56</v>
      </c>
      <c r="G19" s="12"/>
      <c r="H19" s="12"/>
      <c r="I19" s="12"/>
      <c r="K19" s="40"/>
    </row>
    <row r="20" spans="1:12" ht="16.2" customHeight="1" x14ac:dyDescent="0.4">
      <c r="B20" s="15"/>
      <c r="D20" s="10"/>
    </row>
    <row r="21" spans="1:12" s="2" customFormat="1" ht="16.2" customHeight="1" x14ac:dyDescent="0.4">
      <c r="A21" s="8"/>
      <c r="B21" s="34" t="s">
        <v>19</v>
      </c>
      <c r="C21" s="8" t="s">
        <v>35</v>
      </c>
      <c r="D21" s="10"/>
      <c r="E21" s="8"/>
      <c r="F21" s="8"/>
      <c r="G21" s="8"/>
      <c r="H21" s="8"/>
      <c r="I21" s="8"/>
      <c r="J21" s="8"/>
      <c r="K21" s="8"/>
      <c r="L21" s="8"/>
    </row>
    <row r="22" spans="1:12" ht="16.2" customHeight="1" x14ac:dyDescent="0.45">
      <c r="D22" s="14" t="str">
        <f>IF(D7="","",ROUND(D19/30,-1))</f>
        <v/>
      </c>
      <c r="E22" s="8" t="s">
        <v>63</v>
      </c>
    </row>
    <row r="23" spans="1:12" ht="16.2" customHeight="1" x14ac:dyDescent="0.4">
      <c r="B23" s="15"/>
      <c r="D23" s="16"/>
    </row>
    <row r="24" spans="1:12" s="2" customFormat="1" ht="16.2" customHeight="1" x14ac:dyDescent="0.4">
      <c r="A24" s="8"/>
      <c r="B24" s="34" t="s">
        <v>20</v>
      </c>
      <c r="C24" s="8" t="s">
        <v>36</v>
      </c>
      <c r="D24" s="16"/>
      <c r="E24" s="8"/>
      <c r="F24" s="8"/>
      <c r="G24" s="8"/>
      <c r="H24" s="8"/>
      <c r="I24" s="8"/>
      <c r="J24" s="8"/>
      <c r="K24" s="8"/>
      <c r="L24" s="8"/>
    </row>
    <row r="25" spans="1:12" ht="16.2" customHeight="1" x14ac:dyDescent="0.45">
      <c r="B25" s="34"/>
      <c r="D25" s="14" t="str">
        <f>IF(D7="","",ROUND(D22/3*2,0))</f>
        <v/>
      </c>
      <c r="E25" s="8" t="s">
        <v>64</v>
      </c>
    </row>
    <row r="26" spans="1:12" ht="16.2" customHeight="1" x14ac:dyDescent="0.45">
      <c r="B26" s="15"/>
    </row>
    <row r="27" spans="1:12" s="2" customFormat="1" ht="16.2" customHeight="1" x14ac:dyDescent="0.45">
      <c r="A27" s="8"/>
      <c r="B27" s="34" t="s">
        <v>21</v>
      </c>
      <c r="C27" s="8" t="s">
        <v>37</v>
      </c>
      <c r="D27" s="8"/>
      <c r="E27" s="8"/>
      <c r="F27" s="8"/>
      <c r="G27" s="8"/>
      <c r="H27" s="8"/>
      <c r="I27" s="8"/>
      <c r="J27" s="8"/>
      <c r="K27" s="8"/>
      <c r="L27" s="8"/>
    </row>
    <row r="28" spans="1:12" ht="16.2" customHeight="1" x14ac:dyDescent="0.45">
      <c r="C28" s="8" t="s">
        <v>38</v>
      </c>
      <c r="D28" s="17"/>
      <c r="E28" s="8" t="s">
        <v>40</v>
      </c>
    </row>
    <row r="29" spans="1:12" ht="16.2" customHeight="1" x14ac:dyDescent="0.45">
      <c r="B29" s="15"/>
      <c r="C29" s="8" t="s">
        <v>39</v>
      </c>
      <c r="D29" s="17"/>
      <c r="E29" s="8" t="s">
        <v>8</v>
      </c>
    </row>
    <row r="30" spans="1:12" ht="16.2" customHeight="1" x14ac:dyDescent="0.45">
      <c r="B30" s="15"/>
      <c r="D30" s="18" t="str">
        <f>IF(D28="","",D29-D28+1)</f>
        <v/>
      </c>
      <c r="E30" s="8" t="s">
        <v>7</v>
      </c>
    </row>
    <row r="31" spans="1:12" ht="16.2" customHeight="1" x14ac:dyDescent="0.45">
      <c r="B31" s="15"/>
    </row>
    <row r="32" spans="1:12" s="2" customFormat="1" ht="16.2" customHeight="1" x14ac:dyDescent="0.45">
      <c r="A32" s="8"/>
      <c r="B32" s="34" t="s">
        <v>22</v>
      </c>
      <c r="C32" s="8" t="s">
        <v>41</v>
      </c>
      <c r="D32" s="8"/>
      <c r="E32" s="8"/>
      <c r="F32" s="8"/>
      <c r="G32" s="8"/>
      <c r="H32" s="8"/>
      <c r="I32" s="8"/>
      <c r="J32" s="8"/>
      <c r="K32" s="8"/>
      <c r="L32" s="8"/>
    </row>
    <row r="33" spans="1:12" ht="16.2" customHeight="1" x14ac:dyDescent="0.45">
      <c r="D33" s="19" t="str">
        <f>IF(D7="","",D25*D30)</f>
        <v/>
      </c>
      <c r="E33" s="8" t="s">
        <v>42</v>
      </c>
    </row>
    <row r="34" spans="1:12" ht="16.2" customHeight="1" x14ac:dyDescent="0.45">
      <c r="B34" s="15"/>
    </row>
    <row r="35" spans="1:12" s="2" customFormat="1" ht="16.2" customHeight="1" x14ac:dyDescent="0.45">
      <c r="A35" s="8"/>
      <c r="B35" s="34" t="s">
        <v>23</v>
      </c>
      <c r="C35" s="8" t="s">
        <v>44</v>
      </c>
      <c r="D35" s="8"/>
      <c r="E35" s="8"/>
      <c r="F35" s="8"/>
      <c r="G35" s="8"/>
      <c r="H35" s="15" t="s">
        <v>10</v>
      </c>
      <c r="I35" s="15" t="s">
        <v>11</v>
      </c>
      <c r="J35" s="8"/>
      <c r="K35" s="8"/>
      <c r="L35" s="8"/>
    </row>
    <row r="36" spans="1:12" ht="16.2" customHeight="1" x14ac:dyDescent="0.45">
      <c r="D36" s="20"/>
      <c r="E36" s="21" t="str">
        <f>IF(D28="","",MONTH(D28))</f>
        <v/>
      </c>
      <c r="H36" s="35" t="str">
        <f>IF(D36="","",ROUNDDOWN(D36/30,0))</f>
        <v/>
      </c>
      <c r="I36" s="22" t="str">
        <f>IF(H36="","",IF(H36&lt;D$25,"申請可能","申請不可"))</f>
        <v/>
      </c>
    </row>
    <row r="37" spans="1:12" ht="16.2" customHeight="1" x14ac:dyDescent="0.45">
      <c r="B37" s="15"/>
      <c r="D37" s="20"/>
      <c r="E37" s="23" t="str">
        <f>IF(D28="","",IF(E36=12,1,E36+1))</f>
        <v/>
      </c>
      <c r="H37" s="36" t="str">
        <f>IF(D37="","",ROUNDDOWN(D37/30,0))</f>
        <v/>
      </c>
      <c r="I37" s="24" t="str">
        <f>IF(H37="","",IF(H37&lt;D$25,"申請可能","申請不可"))</f>
        <v/>
      </c>
    </row>
    <row r="38" spans="1:12" ht="16.2" customHeight="1" x14ac:dyDescent="0.45">
      <c r="B38" s="15"/>
      <c r="D38" s="20"/>
      <c r="E38" s="23" t="str">
        <f>IF(D28="","",IF(E37=12,1,E37+1))</f>
        <v/>
      </c>
      <c r="F38" s="8" t="s">
        <v>43</v>
      </c>
      <c r="H38" s="36" t="str">
        <f>IF(D38="","",ROUNDDOWN(D38/30,0))</f>
        <v/>
      </c>
      <c r="I38" s="24" t="str">
        <f>IF(H38="","",IF(H38&lt;D$25,"申請可能","申請不可"))</f>
        <v/>
      </c>
    </row>
    <row r="39" spans="1:12" ht="16.2" customHeight="1" x14ac:dyDescent="0.45">
      <c r="B39" s="15"/>
      <c r="D39" s="20"/>
      <c r="E39" s="23" t="str">
        <f>IF(D28="","",IF(E38=12,1,E38+1))</f>
        <v/>
      </c>
      <c r="F39" s="8" t="s">
        <v>9</v>
      </c>
      <c r="H39" s="36" t="str">
        <f>IF(D39="","",ROUNDDOWN(D39/30,0))</f>
        <v/>
      </c>
      <c r="I39" s="24" t="str">
        <f>IF(H39="","",IF(H39&lt;D$25,"申請可能","申請不可"))</f>
        <v/>
      </c>
    </row>
    <row r="40" spans="1:12" ht="16.2" customHeight="1" x14ac:dyDescent="0.45">
      <c r="B40" s="15"/>
      <c r="D40" s="20"/>
      <c r="E40" s="25" t="str">
        <f>IF(D28="","",IF(E39=12,1,E39+1))</f>
        <v/>
      </c>
      <c r="H40" s="37" t="str">
        <f>IF(D40="","",ROUNDDOWN(D40/30,0))</f>
        <v/>
      </c>
      <c r="I40" s="26" t="str">
        <f>IF(H40="","",IF(H40&lt;D$25,"申請可能","申請不可"))</f>
        <v/>
      </c>
    </row>
    <row r="41" spans="1:12" ht="16.2" customHeight="1" x14ac:dyDescent="0.45">
      <c r="B41" s="15"/>
      <c r="D41" s="27" t="str">
        <f>IF(D40="","",SUM(D36:D40))</f>
        <v/>
      </c>
      <c r="E41" s="8" t="s">
        <v>0</v>
      </c>
      <c r="H41" s="8" t="s">
        <v>46</v>
      </c>
    </row>
    <row r="42" spans="1:12" ht="16.2" customHeight="1" x14ac:dyDescent="0.45">
      <c r="B42" s="15"/>
      <c r="H42" s="8" t="s">
        <v>45</v>
      </c>
    </row>
    <row r="43" spans="1:12" ht="16.2" customHeight="1" x14ac:dyDescent="0.45">
      <c r="B43" s="15"/>
    </row>
    <row r="44" spans="1:12" ht="16.2" customHeight="1" x14ac:dyDescent="0.45">
      <c r="B44" s="34" t="s">
        <v>51</v>
      </c>
      <c r="C44" s="8" t="s">
        <v>6</v>
      </c>
      <c r="D44" s="28" t="str">
        <f>IF(H36="","",IF(I36="申請可能","申請可能",IF(I37="申請可能","申請可能",IF(I38="申請可能","申請可能",IF(I39="申請可能","申請可能",IF(I40="申請可能","申請可能","申請不可"))))))</f>
        <v/>
      </c>
      <c r="E44" s="8" t="s">
        <v>3</v>
      </c>
      <c r="H44" s="29" t="s">
        <v>1</v>
      </c>
      <c r="I44" s="29" t="s">
        <v>2</v>
      </c>
    </row>
    <row r="45" spans="1:12" ht="48.6" customHeight="1" x14ac:dyDescent="0.45">
      <c r="F45" s="12"/>
      <c r="G45" s="30"/>
      <c r="H45" s="31"/>
      <c r="I45" s="31"/>
    </row>
    <row r="46" spans="1:12" ht="16.2" customHeight="1" x14ac:dyDescent="0.45"/>
    <row r="47" spans="1:12" ht="16.2" customHeight="1" x14ac:dyDescent="0.45"/>
    <row r="48" spans="1:12" ht="16.2" customHeight="1" x14ac:dyDescent="0.45"/>
    <row r="49" ht="16.2" customHeight="1" x14ac:dyDescent="0.45"/>
    <row r="50" ht="16.2" customHeight="1" x14ac:dyDescent="0.45"/>
    <row r="51" ht="16.2" customHeight="1" x14ac:dyDescent="0.45"/>
    <row r="52" ht="16.2" customHeight="1" x14ac:dyDescent="0.45"/>
    <row r="53" ht="16.2" customHeight="1" x14ac:dyDescent="0.45"/>
    <row r="54" ht="16.2" customHeight="1" x14ac:dyDescent="0.45"/>
    <row r="55" ht="16.2" customHeight="1" x14ac:dyDescent="0.45"/>
    <row r="56" ht="16.2" customHeight="1" x14ac:dyDescent="0.45"/>
    <row r="57" ht="16.2" customHeight="1" x14ac:dyDescent="0.45"/>
  </sheetData>
  <phoneticPr fontId="2"/>
  <pageMargins left="0.70866141732283472" right="0.59055118110236227" top="0.70866141732283472" bottom="0.59055118110236227" header="0.31496062992125984" footer="0.31496062992125984"/>
  <pageSetup paperSize="9" scale="95"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7"/>
  <sheetViews>
    <sheetView workbookViewId="0">
      <selection activeCell="F13" sqref="F13"/>
    </sheetView>
  </sheetViews>
  <sheetFormatPr defaultColWidth="9" defaultRowHeight="18" x14ac:dyDescent="0.45"/>
  <cols>
    <col min="1" max="1" width="2" style="8" customWidth="1"/>
    <col min="2" max="2" width="3.19921875" style="8" customWidth="1"/>
    <col min="3" max="3" width="11.5" style="8" customWidth="1"/>
    <col min="4" max="4" width="11.3984375" style="8" customWidth="1"/>
    <col min="5" max="5" width="8.59765625" style="8" customWidth="1"/>
    <col min="6" max="11" width="11.8984375" style="8" customWidth="1"/>
    <col min="12" max="30" width="9" style="8"/>
    <col min="31" max="16384" width="9" style="2"/>
  </cols>
  <sheetData>
    <row r="1" spans="1:11" ht="24" customHeight="1" x14ac:dyDescent="0.45">
      <c r="A1" s="5" t="s">
        <v>65</v>
      </c>
      <c r="B1" s="6"/>
      <c r="C1" s="6"/>
      <c r="D1" s="6"/>
      <c r="E1" s="6"/>
      <c r="F1" s="6"/>
      <c r="G1" s="6"/>
      <c r="H1" s="6"/>
      <c r="I1" s="6"/>
      <c r="J1" s="7"/>
      <c r="K1" s="6"/>
    </row>
    <row r="2" spans="1:11" ht="16.2" customHeight="1" x14ac:dyDescent="0.45"/>
    <row r="3" spans="1:11" ht="16.2" customHeight="1" x14ac:dyDescent="0.45">
      <c r="B3" s="32" t="s">
        <v>47</v>
      </c>
      <c r="C3" s="32"/>
      <c r="D3" s="32"/>
    </row>
    <row r="4" spans="1:11" ht="16.2" customHeight="1" x14ac:dyDescent="0.4">
      <c r="B4" s="32" t="s">
        <v>48</v>
      </c>
      <c r="C4" s="32"/>
      <c r="D4" s="33"/>
      <c r="I4" s="9" t="s">
        <v>50</v>
      </c>
    </row>
    <row r="5" spans="1:11" ht="16.2" customHeight="1" x14ac:dyDescent="0.45"/>
    <row r="6" spans="1:11" ht="16.2" customHeight="1" x14ac:dyDescent="0.45">
      <c r="B6" s="34" t="s">
        <v>18</v>
      </c>
      <c r="C6" s="12" t="s">
        <v>52</v>
      </c>
    </row>
    <row r="7" spans="1:11" ht="16.2" customHeight="1" x14ac:dyDescent="0.45">
      <c r="B7" s="34"/>
      <c r="C7" s="12"/>
      <c r="D7" s="38">
        <v>190000</v>
      </c>
      <c r="E7" s="12" t="s">
        <v>53</v>
      </c>
    </row>
    <row r="8" spans="1:11" ht="16.2" customHeight="1" x14ac:dyDescent="0.45">
      <c r="D8" s="38">
        <v>190000</v>
      </c>
      <c r="E8" s="12" t="s">
        <v>54</v>
      </c>
      <c r="F8" s="12" t="s">
        <v>62</v>
      </c>
      <c r="G8" s="12"/>
      <c r="H8" s="12"/>
      <c r="I8" s="12"/>
      <c r="K8" s="39"/>
    </row>
    <row r="9" spans="1:11" ht="16.2" customHeight="1" x14ac:dyDescent="0.45">
      <c r="B9" s="11"/>
      <c r="C9" s="12"/>
      <c r="D9" s="38">
        <v>190000</v>
      </c>
      <c r="E9" s="12" t="s">
        <v>24</v>
      </c>
      <c r="F9" s="12" t="s">
        <v>34</v>
      </c>
      <c r="G9" s="12"/>
      <c r="H9" s="12"/>
      <c r="I9" s="12"/>
      <c r="K9" s="39"/>
    </row>
    <row r="10" spans="1:11" ht="16.2" customHeight="1" x14ac:dyDescent="0.45">
      <c r="B10" s="11"/>
      <c r="C10" s="12"/>
      <c r="D10" s="38">
        <v>220000</v>
      </c>
      <c r="E10" s="12" t="s">
        <v>25</v>
      </c>
      <c r="G10" s="12"/>
      <c r="H10" s="12"/>
      <c r="I10" s="12"/>
      <c r="K10" s="39"/>
    </row>
    <row r="11" spans="1:11" ht="16.2" customHeight="1" x14ac:dyDescent="0.45">
      <c r="B11" s="11"/>
      <c r="C11" s="12"/>
      <c r="D11" s="38">
        <v>220000</v>
      </c>
      <c r="E11" s="12" t="s">
        <v>26</v>
      </c>
      <c r="G11" s="12"/>
      <c r="H11" s="12"/>
      <c r="I11" s="12"/>
      <c r="K11" s="39"/>
    </row>
    <row r="12" spans="1:11" ht="16.2" customHeight="1" x14ac:dyDescent="0.45">
      <c r="B12" s="11"/>
      <c r="C12" s="12"/>
      <c r="D12" s="38">
        <v>220000</v>
      </c>
      <c r="E12" s="12" t="s">
        <v>27</v>
      </c>
      <c r="F12" s="12" t="s">
        <v>59</v>
      </c>
      <c r="G12" s="12"/>
      <c r="H12" s="12"/>
      <c r="I12" s="12"/>
      <c r="K12" s="39"/>
    </row>
    <row r="13" spans="1:11" ht="16.2" customHeight="1" x14ac:dyDescent="0.45">
      <c r="B13" s="11"/>
      <c r="C13" s="12"/>
      <c r="D13" s="38">
        <v>220000</v>
      </c>
      <c r="E13" s="12" t="s">
        <v>28</v>
      </c>
      <c r="F13" s="50" t="s">
        <v>60</v>
      </c>
      <c r="G13" s="12"/>
      <c r="H13" s="12"/>
      <c r="I13" s="12"/>
      <c r="K13" s="39"/>
    </row>
    <row r="14" spans="1:11" ht="16.2" customHeight="1" x14ac:dyDescent="0.45">
      <c r="B14" s="11"/>
      <c r="C14" s="12"/>
      <c r="D14" s="38">
        <v>220000</v>
      </c>
      <c r="E14" s="12" t="s">
        <v>29</v>
      </c>
      <c r="F14" s="50" t="s">
        <v>61</v>
      </c>
      <c r="G14" s="12"/>
      <c r="H14" s="12"/>
      <c r="I14" s="12"/>
      <c r="K14" s="39"/>
    </row>
    <row r="15" spans="1:11" ht="16.2" customHeight="1" x14ac:dyDescent="0.45">
      <c r="B15" s="11"/>
      <c r="C15" s="12"/>
      <c r="D15" s="38">
        <v>220000</v>
      </c>
      <c r="E15" s="12" t="s">
        <v>30</v>
      </c>
      <c r="G15" s="12"/>
      <c r="H15" s="12"/>
      <c r="I15" s="12"/>
      <c r="K15" s="39"/>
    </row>
    <row r="16" spans="1:11" ht="16.2" customHeight="1" x14ac:dyDescent="0.45">
      <c r="B16" s="11"/>
      <c r="C16" s="12"/>
      <c r="D16" s="38">
        <v>220000</v>
      </c>
      <c r="E16" s="12" t="s">
        <v>31</v>
      </c>
      <c r="H16" s="12"/>
      <c r="I16" s="12"/>
      <c r="K16" s="39"/>
    </row>
    <row r="17" spans="2:11" ht="16.2" customHeight="1" x14ac:dyDescent="0.45">
      <c r="B17" s="11"/>
      <c r="C17" s="12"/>
      <c r="D17" s="38">
        <v>220000</v>
      </c>
      <c r="E17" s="12" t="s">
        <v>32</v>
      </c>
      <c r="G17" s="12"/>
      <c r="H17" s="12"/>
      <c r="I17" s="12"/>
      <c r="K17" s="39"/>
    </row>
    <row r="18" spans="2:11" ht="16.2" customHeight="1" x14ac:dyDescent="0.45">
      <c r="B18" s="11"/>
      <c r="C18" s="12"/>
      <c r="D18" s="38">
        <v>220000</v>
      </c>
      <c r="E18" s="12" t="s">
        <v>33</v>
      </c>
      <c r="G18" s="12"/>
      <c r="H18" s="12"/>
      <c r="I18" s="12"/>
      <c r="K18" s="39"/>
    </row>
    <row r="19" spans="2:11" ht="16.2" customHeight="1" x14ac:dyDescent="0.45">
      <c r="B19" s="11"/>
      <c r="C19" s="12"/>
      <c r="D19" s="14">
        <f>IF(D7="","",SUM(D7:D18)/12)</f>
        <v>212500</v>
      </c>
      <c r="E19" s="12" t="s">
        <v>56</v>
      </c>
      <c r="G19" s="12"/>
      <c r="H19" s="12"/>
      <c r="I19" s="12"/>
      <c r="K19" s="40"/>
    </row>
    <row r="20" spans="2:11" ht="16.2" customHeight="1" x14ac:dyDescent="0.4">
      <c r="B20" s="15"/>
      <c r="D20" s="10"/>
    </row>
    <row r="21" spans="2:11" ht="16.2" customHeight="1" x14ac:dyDescent="0.4">
      <c r="B21" s="34" t="s">
        <v>19</v>
      </c>
      <c r="C21" s="8" t="s">
        <v>35</v>
      </c>
      <c r="D21" s="10"/>
    </row>
    <row r="22" spans="2:11" ht="16.2" customHeight="1" x14ac:dyDescent="0.45">
      <c r="D22" s="14">
        <f>IF(D7="","",ROUND(D19/30,-1))</f>
        <v>7080</v>
      </c>
      <c r="E22" s="8" t="s">
        <v>63</v>
      </c>
    </row>
    <row r="23" spans="2:11" ht="16.2" customHeight="1" x14ac:dyDescent="0.4">
      <c r="B23" s="15"/>
      <c r="D23" s="16"/>
    </row>
    <row r="24" spans="2:11" ht="16.2" customHeight="1" x14ac:dyDescent="0.4">
      <c r="B24" s="34" t="s">
        <v>20</v>
      </c>
      <c r="C24" s="8" t="s">
        <v>36</v>
      </c>
      <c r="D24" s="16"/>
    </row>
    <row r="25" spans="2:11" ht="16.2" customHeight="1" x14ac:dyDescent="0.45">
      <c r="B25" s="34"/>
      <c r="D25" s="14">
        <f>IF(D7="","",ROUND(D22/3*2,0))</f>
        <v>4720</v>
      </c>
      <c r="E25" s="8" t="s">
        <v>64</v>
      </c>
    </row>
    <row r="26" spans="2:11" ht="16.2" customHeight="1" x14ac:dyDescent="0.45">
      <c r="B26" s="15"/>
    </row>
    <row r="27" spans="2:11" ht="16.2" customHeight="1" x14ac:dyDescent="0.45">
      <c r="B27" s="34" t="s">
        <v>21</v>
      </c>
      <c r="C27" s="8" t="s">
        <v>37</v>
      </c>
    </row>
    <row r="28" spans="2:11" ht="16.2" customHeight="1" x14ac:dyDescent="0.45">
      <c r="C28" s="8" t="s">
        <v>38</v>
      </c>
      <c r="D28" s="41">
        <v>44954</v>
      </c>
      <c r="E28" s="8" t="s">
        <v>40</v>
      </c>
    </row>
    <row r="29" spans="2:11" ht="16.2" customHeight="1" x14ac:dyDescent="0.45">
      <c r="B29" s="15"/>
      <c r="C29" s="8" t="s">
        <v>39</v>
      </c>
      <c r="D29" s="41">
        <v>45051</v>
      </c>
      <c r="E29" s="8" t="s">
        <v>8</v>
      </c>
    </row>
    <row r="30" spans="2:11" ht="16.2" customHeight="1" x14ac:dyDescent="0.45">
      <c r="B30" s="15"/>
      <c r="D30" s="18">
        <f>IF(D28="","",D29-D28+1)</f>
        <v>98</v>
      </c>
      <c r="E30" s="8" t="s">
        <v>7</v>
      </c>
    </row>
    <row r="31" spans="2:11" ht="16.2" customHeight="1" x14ac:dyDescent="0.45">
      <c r="B31" s="15"/>
    </row>
    <row r="32" spans="2:11" ht="16.2" customHeight="1" x14ac:dyDescent="0.45">
      <c r="B32" s="34" t="s">
        <v>22</v>
      </c>
      <c r="C32" s="8" t="s">
        <v>41</v>
      </c>
    </row>
    <row r="33" spans="2:10" ht="16.2" customHeight="1" x14ac:dyDescent="0.45">
      <c r="D33" s="19">
        <f>IF(D7="","",D25*D30)</f>
        <v>462560</v>
      </c>
      <c r="E33" s="8" t="s">
        <v>42</v>
      </c>
    </row>
    <row r="34" spans="2:10" ht="16.2" customHeight="1" x14ac:dyDescent="0.45">
      <c r="B34" s="15"/>
    </row>
    <row r="35" spans="2:10" ht="16.2" customHeight="1" x14ac:dyDescent="0.45">
      <c r="B35" s="34" t="s">
        <v>23</v>
      </c>
      <c r="C35" s="8" t="s">
        <v>44</v>
      </c>
      <c r="H35" s="15" t="s">
        <v>10</v>
      </c>
      <c r="I35" s="15" t="s">
        <v>6</v>
      </c>
    </row>
    <row r="36" spans="2:10" ht="16.2" customHeight="1" x14ac:dyDescent="0.45">
      <c r="D36" s="42">
        <v>150000</v>
      </c>
      <c r="E36" s="21">
        <f>IF(D28="","",MONTH(D28))</f>
        <v>1</v>
      </c>
      <c r="H36" s="35">
        <f>IF(D36="","",ROUNDDOWN(D36/30,0))</f>
        <v>5000</v>
      </c>
      <c r="I36" s="22" t="str">
        <f>IF(H36="","",IF(H36&lt;D$25,"申請可能","申請不可"))</f>
        <v>申請不可</v>
      </c>
      <c r="J36" s="43" t="s">
        <v>57</v>
      </c>
    </row>
    <row r="37" spans="2:10" ht="16.2" customHeight="1" x14ac:dyDescent="0.45">
      <c r="B37" s="15"/>
      <c r="D37" s="42">
        <v>140000</v>
      </c>
      <c r="E37" s="23">
        <f>IF(D28="","",IF(E36=12,1,E36+1))</f>
        <v>2</v>
      </c>
      <c r="H37" s="36">
        <f>IF(D37="","",ROUNDDOWN(D37/30,0))</f>
        <v>4666</v>
      </c>
      <c r="I37" s="24" t="str">
        <f>IF(H37="","",IF(H37&lt;D$25,"申請可能","申請不可"))</f>
        <v>申請可能</v>
      </c>
      <c r="J37" s="43" t="s">
        <v>49</v>
      </c>
    </row>
    <row r="38" spans="2:10" ht="16.2" customHeight="1" x14ac:dyDescent="0.45">
      <c r="B38" s="15"/>
      <c r="D38" s="42">
        <v>140000</v>
      </c>
      <c r="E38" s="23">
        <f>IF(D28="","",IF(E37=12,1,E37+1))</f>
        <v>3</v>
      </c>
      <c r="F38" s="8" t="s">
        <v>43</v>
      </c>
      <c r="H38" s="36">
        <f>IF(D38="","",ROUNDDOWN(D38/30,0))</f>
        <v>4666</v>
      </c>
      <c r="I38" s="24" t="str">
        <f>IF(H38="","",IF(H38&lt;D$25,"申請可能","申請不可"))</f>
        <v>申請可能</v>
      </c>
      <c r="J38" s="43" t="s">
        <v>12</v>
      </c>
    </row>
    <row r="39" spans="2:10" ht="16.2" customHeight="1" x14ac:dyDescent="0.45">
      <c r="B39" s="15"/>
      <c r="D39" s="42">
        <v>140000</v>
      </c>
      <c r="E39" s="23">
        <f>IF(D28="","",IF(E38=12,1,E38+1))</f>
        <v>4</v>
      </c>
      <c r="F39" s="8" t="s">
        <v>9</v>
      </c>
      <c r="H39" s="36">
        <f>IF(D39="","",ROUNDDOWN(D39/30,0))</f>
        <v>4666</v>
      </c>
      <c r="I39" s="24" t="str">
        <f>IF(H39="","",IF(H39&lt;D$25,"申請可能","申請不可"))</f>
        <v>申請可能</v>
      </c>
    </row>
    <row r="40" spans="2:10" ht="16.2" customHeight="1" x14ac:dyDescent="0.45">
      <c r="B40" s="15"/>
      <c r="D40" s="42">
        <v>20000</v>
      </c>
      <c r="E40" s="25">
        <f>IF(D28="","",IF(E39=12,1,E39+1))</f>
        <v>5</v>
      </c>
      <c r="H40" s="37">
        <f>IF(D40="","",ROUNDDOWN(D40/6,0))</f>
        <v>3333</v>
      </c>
      <c r="I40" s="26" t="str">
        <f>IF(H40="","",IF(H40&lt;D$25,"申請可能","申請不可"))</f>
        <v>申請可能</v>
      </c>
      <c r="J40" s="43" t="s">
        <v>58</v>
      </c>
    </row>
    <row r="41" spans="2:10" ht="16.2" customHeight="1" x14ac:dyDescent="0.45">
      <c r="B41" s="15"/>
      <c r="D41" s="27">
        <f>IF(D40="","",SUM(D36:D40))</f>
        <v>590000</v>
      </c>
      <c r="E41" s="8" t="s">
        <v>0</v>
      </c>
      <c r="H41" s="8" t="s">
        <v>46</v>
      </c>
    </row>
    <row r="42" spans="2:10" ht="16.2" customHeight="1" x14ac:dyDescent="0.45">
      <c r="B42" s="15"/>
      <c r="H42" s="8" t="s">
        <v>45</v>
      </c>
    </row>
    <row r="43" spans="2:10" ht="16.2" customHeight="1" x14ac:dyDescent="0.45">
      <c r="B43" s="15"/>
    </row>
    <row r="44" spans="2:10" ht="16.2" customHeight="1" x14ac:dyDescent="0.45">
      <c r="B44" s="34" t="s">
        <v>51</v>
      </c>
      <c r="C44" s="8" t="s">
        <v>6</v>
      </c>
      <c r="D44" s="28" t="str">
        <f>IF(H36="","",IF(I36="申請可能","申請可能",IF(I37="申請可能","申請可能",IF(I38="申請可能","申請可能",IF(I39="申請可能","申請可能",IF(I40="申請可能","申請可能","申請不可"))))))</f>
        <v>申請可能</v>
      </c>
      <c r="E44" s="8" t="s">
        <v>3</v>
      </c>
      <c r="H44" s="29" t="s">
        <v>1</v>
      </c>
      <c r="I44" s="29" t="s">
        <v>2</v>
      </c>
    </row>
    <row r="45" spans="2:10" ht="48.6" customHeight="1" x14ac:dyDescent="0.45">
      <c r="F45" s="12"/>
      <c r="G45" s="30"/>
      <c r="H45" s="31"/>
      <c r="I45" s="31"/>
    </row>
    <row r="46" spans="2:10" ht="16.2" customHeight="1" x14ac:dyDescent="0.45"/>
    <row r="47" spans="2:10" ht="16.2" customHeight="1" x14ac:dyDescent="0.45"/>
    <row r="48" spans="2:10" ht="16.2" customHeight="1" x14ac:dyDescent="0.45"/>
    <row r="49" ht="16.2" customHeight="1" x14ac:dyDescent="0.45"/>
    <row r="50" ht="16.2" customHeight="1" x14ac:dyDescent="0.45"/>
    <row r="51" ht="16.2" customHeight="1" x14ac:dyDescent="0.45"/>
    <row r="52" ht="16.2" customHeight="1" x14ac:dyDescent="0.45"/>
    <row r="53" ht="16.2" customHeight="1" x14ac:dyDescent="0.45"/>
    <row r="54" ht="16.2" customHeight="1" x14ac:dyDescent="0.45"/>
    <row r="55" ht="16.2" customHeight="1" x14ac:dyDescent="0.45"/>
    <row r="56" ht="16.2" customHeight="1" x14ac:dyDescent="0.45"/>
    <row r="57" ht="16.2" customHeight="1" x14ac:dyDescent="0.45"/>
  </sheetData>
  <phoneticPr fontId="2"/>
  <pageMargins left="0.70866141732283472" right="0.59055118110236227" top="0.70866141732283472" bottom="0.59055118110236227" header="0.31496062992125984" footer="0.31496062992125984"/>
  <pageSetup paperSize="9" scale="95"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tabSelected="1" workbookViewId="0">
      <selection activeCell="E25" sqref="E25"/>
    </sheetView>
  </sheetViews>
  <sheetFormatPr defaultColWidth="9" defaultRowHeight="18" x14ac:dyDescent="0.45"/>
  <cols>
    <col min="1" max="1" width="2" style="8" customWidth="1"/>
    <col min="2" max="2" width="3.19921875" style="8" customWidth="1"/>
    <col min="3" max="3" width="11.69921875" style="8" customWidth="1"/>
    <col min="4" max="5" width="10.69921875" style="8" customWidth="1"/>
    <col min="6" max="6" width="8.69921875" style="8" customWidth="1"/>
    <col min="7" max="9" width="11.8984375" style="8" customWidth="1"/>
    <col min="10" max="10" width="3.296875" style="8" customWidth="1"/>
    <col min="11" max="11" width="11.8984375" style="8" customWidth="1"/>
    <col min="12" max="17" width="9" style="8"/>
    <col min="18" max="16384" width="9" style="1"/>
  </cols>
  <sheetData>
    <row r="1" spans="1:17" ht="24" customHeight="1" x14ac:dyDescent="0.45">
      <c r="A1" s="5" t="s">
        <v>65</v>
      </c>
      <c r="B1" s="6"/>
      <c r="C1" s="6"/>
      <c r="D1" s="6"/>
      <c r="E1" s="6"/>
      <c r="F1" s="6"/>
      <c r="G1" s="6"/>
      <c r="H1" s="6"/>
      <c r="I1" s="6"/>
      <c r="J1" s="7"/>
      <c r="K1" s="6"/>
    </row>
    <row r="2" spans="1:17" ht="16.2" customHeight="1" x14ac:dyDescent="0.45">
      <c r="I2" s="9" t="s">
        <v>50</v>
      </c>
    </row>
    <row r="3" spans="1:17" ht="16.2" customHeight="1" x14ac:dyDescent="0.45">
      <c r="B3" s="44" t="s">
        <v>15</v>
      </c>
      <c r="C3" s="44"/>
      <c r="D3" s="45"/>
      <c r="E3" s="45"/>
    </row>
    <row r="4" spans="1:17" s="2" customFormat="1" ht="16.2" customHeight="1" x14ac:dyDescent="0.45">
      <c r="A4" s="8"/>
      <c r="B4" s="44"/>
      <c r="C4" s="44"/>
      <c r="D4" s="45"/>
      <c r="E4" s="45"/>
      <c r="F4" s="8"/>
      <c r="G4" s="8"/>
      <c r="H4" s="8"/>
      <c r="I4" s="8"/>
      <c r="J4" s="8"/>
      <c r="K4" s="8"/>
      <c r="L4" s="8"/>
      <c r="M4" s="8"/>
      <c r="N4" s="8"/>
      <c r="O4" s="8"/>
      <c r="P4" s="8"/>
      <c r="Q4" s="8"/>
    </row>
    <row r="5" spans="1:17" s="2" customFormat="1" ht="16.2" customHeight="1" x14ac:dyDescent="0.45">
      <c r="A5" s="8"/>
      <c r="B5" s="34" t="s">
        <v>18</v>
      </c>
      <c r="C5" s="12" t="s">
        <v>52</v>
      </c>
      <c r="D5" s="8"/>
      <c r="E5" s="8"/>
      <c r="F5" s="8"/>
      <c r="G5" s="8"/>
      <c r="H5" s="8"/>
      <c r="I5" s="8"/>
      <c r="J5" s="8"/>
      <c r="K5" s="8"/>
      <c r="L5" s="8"/>
      <c r="M5" s="8"/>
      <c r="N5" s="8"/>
      <c r="O5" s="8"/>
      <c r="P5" s="8"/>
      <c r="Q5" s="8"/>
    </row>
    <row r="6" spans="1:17" ht="16.2" customHeight="1" x14ac:dyDescent="0.45">
      <c r="B6" s="15"/>
      <c r="C6" s="12"/>
      <c r="D6" s="11" t="s">
        <v>4</v>
      </c>
      <c r="E6" s="11" t="s">
        <v>5</v>
      </c>
    </row>
    <row r="7" spans="1:17" ht="16.2" customHeight="1" x14ac:dyDescent="0.45">
      <c r="D7" s="20"/>
      <c r="E7" s="35" t="str">
        <f t="shared" ref="E7:E8" si="0">IF(D7="","",ROUNDDOWN(D7/4.027%,0))</f>
        <v/>
      </c>
      <c r="F7" s="12" t="s">
        <v>53</v>
      </c>
    </row>
    <row r="8" spans="1:17" ht="16.2" customHeight="1" x14ac:dyDescent="0.45">
      <c r="B8" s="15"/>
      <c r="C8" s="12"/>
      <c r="D8" s="20"/>
      <c r="E8" s="36" t="str">
        <f t="shared" si="0"/>
        <v/>
      </c>
      <c r="F8" s="12" t="s">
        <v>54</v>
      </c>
      <c r="G8" s="12" t="s">
        <v>62</v>
      </c>
    </row>
    <row r="9" spans="1:17" ht="16.2" customHeight="1" x14ac:dyDescent="0.45">
      <c r="B9" s="15"/>
      <c r="C9" s="12"/>
      <c r="D9" s="20"/>
      <c r="E9" s="36" t="str">
        <f>IF(D9="","",ROUNDDOWN(D9/4.027%,0))</f>
        <v/>
      </c>
      <c r="F9" s="12" t="s">
        <v>24</v>
      </c>
      <c r="G9" s="12" t="s">
        <v>34</v>
      </c>
    </row>
    <row r="10" spans="1:17" ht="16.2" customHeight="1" x14ac:dyDescent="0.45">
      <c r="B10" s="15"/>
      <c r="C10" s="12"/>
      <c r="D10" s="20"/>
      <c r="E10" s="36" t="str">
        <f>IF(D10="","",ROUNDDOWN(D10/4.027%,0))</f>
        <v/>
      </c>
      <c r="F10" s="12" t="s">
        <v>25</v>
      </c>
    </row>
    <row r="11" spans="1:17" ht="16.2" customHeight="1" x14ac:dyDescent="0.45">
      <c r="B11" s="15"/>
      <c r="C11" s="12"/>
      <c r="D11" s="20"/>
      <c r="E11" s="36" t="str">
        <f t="shared" ref="E11:E17" si="1">IF(D11="","",ROUNDDOWN(D11/4.027%,0))</f>
        <v/>
      </c>
      <c r="F11" s="12" t="s">
        <v>26</v>
      </c>
    </row>
    <row r="12" spans="1:17" ht="16.2" customHeight="1" x14ac:dyDescent="0.45">
      <c r="B12" s="15"/>
      <c r="C12" s="12"/>
      <c r="D12" s="20"/>
      <c r="E12" s="36" t="str">
        <f t="shared" si="1"/>
        <v/>
      </c>
      <c r="F12" s="12" t="s">
        <v>27</v>
      </c>
    </row>
    <row r="13" spans="1:17" ht="16.2" customHeight="1" x14ac:dyDescent="0.45">
      <c r="B13" s="15"/>
      <c r="C13" s="12"/>
      <c r="D13" s="20"/>
      <c r="E13" s="36" t="str">
        <f t="shared" si="1"/>
        <v/>
      </c>
      <c r="F13" s="12" t="s">
        <v>28</v>
      </c>
    </row>
    <row r="14" spans="1:17" ht="16.2" customHeight="1" x14ac:dyDescent="0.45">
      <c r="B14" s="15"/>
      <c r="C14" s="12"/>
      <c r="D14" s="20"/>
      <c r="E14" s="36" t="str">
        <f t="shared" si="1"/>
        <v/>
      </c>
      <c r="F14" s="12" t="s">
        <v>29</v>
      </c>
    </row>
    <row r="15" spans="1:17" ht="16.2" customHeight="1" x14ac:dyDescent="0.45">
      <c r="B15" s="15"/>
      <c r="C15" s="12"/>
      <c r="D15" s="20"/>
      <c r="E15" s="36" t="str">
        <f t="shared" si="1"/>
        <v/>
      </c>
      <c r="F15" s="12" t="s">
        <v>30</v>
      </c>
    </row>
    <row r="16" spans="1:17" ht="16.2" customHeight="1" x14ac:dyDescent="0.45">
      <c r="B16" s="15"/>
      <c r="C16" s="12"/>
      <c r="D16" s="20"/>
      <c r="E16" s="36" t="str">
        <f t="shared" si="1"/>
        <v/>
      </c>
      <c r="F16" s="12" t="s">
        <v>31</v>
      </c>
    </row>
    <row r="17" spans="1:17" ht="16.2" customHeight="1" x14ac:dyDescent="0.45">
      <c r="B17" s="15"/>
      <c r="C17" s="12"/>
      <c r="D17" s="20"/>
      <c r="E17" s="36" t="str">
        <f t="shared" si="1"/>
        <v/>
      </c>
      <c r="F17" s="12" t="s">
        <v>32</v>
      </c>
    </row>
    <row r="18" spans="1:17" ht="16.2" customHeight="1" x14ac:dyDescent="0.45">
      <c r="B18" s="15"/>
      <c r="C18" s="12"/>
      <c r="D18" s="20"/>
      <c r="E18" s="36" t="str">
        <f>IF(D18="","",ROUNDDOWN(D18/4.027%,0))</f>
        <v/>
      </c>
      <c r="F18" s="12" t="s">
        <v>33</v>
      </c>
    </row>
    <row r="19" spans="1:17" ht="16.2" customHeight="1" x14ac:dyDescent="0.45">
      <c r="B19" s="15"/>
      <c r="C19" s="12"/>
      <c r="D19" s="46"/>
      <c r="E19" s="47" t="str">
        <f>IF(D18="","",SUM(E7:E18)/12)</f>
        <v/>
      </c>
      <c r="F19" s="12" t="s">
        <v>56</v>
      </c>
      <c r="K19" s="40"/>
    </row>
    <row r="20" spans="1:17" s="2" customFormat="1" ht="16.2" customHeight="1" x14ac:dyDescent="0.45">
      <c r="A20" s="8"/>
      <c r="B20" s="15"/>
      <c r="C20" s="12"/>
      <c r="D20" s="12" t="s">
        <v>55</v>
      </c>
      <c r="E20" s="49"/>
      <c r="F20" s="12"/>
      <c r="G20" s="8"/>
      <c r="H20" s="8"/>
      <c r="I20" s="8"/>
      <c r="J20" s="8"/>
      <c r="K20" s="40"/>
      <c r="L20" s="8"/>
      <c r="M20" s="8"/>
      <c r="N20" s="8"/>
      <c r="O20" s="8"/>
      <c r="P20" s="8"/>
      <c r="Q20" s="8"/>
    </row>
    <row r="21" spans="1:17" ht="16.2" customHeight="1" x14ac:dyDescent="0.45">
      <c r="B21" s="15"/>
      <c r="D21" s="8" t="s">
        <v>13</v>
      </c>
    </row>
    <row r="22" spans="1:17" s="2" customFormat="1" ht="16.2" customHeight="1" x14ac:dyDescent="0.45">
      <c r="A22" s="8"/>
      <c r="B22" s="15"/>
      <c r="C22" s="8"/>
      <c r="D22" s="8"/>
      <c r="E22" s="8"/>
      <c r="F22" s="8"/>
      <c r="G22" s="8"/>
      <c r="H22" s="8"/>
      <c r="I22" s="8"/>
      <c r="J22" s="8"/>
      <c r="K22" s="8"/>
      <c r="L22" s="8"/>
      <c r="M22" s="8"/>
      <c r="N22" s="8"/>
      <c r="O22" s="8"/>
      <c r="P22" s="8"/>
      <c r="Q22" s="8"/>
    </row>
    <row r="23" spans="1:17" s="2" customFormat="1" ht="16.2" customHeight="1" x14ac:dyDescent="0.4">
      <c r="A23" s="8"/>
      <c r="B23" s="34" t="s">
        <v>19</v>
      </c>
      <c r="C23" s="8" t="s">
        <v>35</v>
      </c>
      <c r="D23" s="10"/>
      <c r="E23" s="8"/>
      <c r="F23" s="8"/>
      <c r="G23" s="8"/>
      <c r="H23" s="8"/>
      <c r="I23" s="8"/>
      <c r="J23" s="8"/>
      <c r="K23" s="8"/>
      <c r="L23" s="8"/>
      <c r="M23" s="8"/>
      <c r="N23" s="8"/>
      <c r="O23" s="8"/>
      <c r="P23" s="8"/>
      <c r="Q23" s="8"/>
    </row>
    <row r="24" spans="1:17" ht="16.2" customHeight="1" x14ac:dyDescent="0.45">
      <c r="B24" s="15"/>
      <c r="D24" s="14" t="str">
        <f>IF(D18="","",ROUNDDOWN(E19/30,-1))</f>
        <v/>
      </c>
      <c r="E24" s="8" t="s">
        <v>63</v>
      </c>
    </row>
    <row r="25" spans="1:17" ht="16.2" customHeight="1" x14ac:dyDescent="0.45">
      <c r="B25" s="15"/>
    </row>
    <row r="26" spans="1:17" s="2" customFormat="1" ht="16.2" customHeight="1" x14ac:dyDescent="0.4">
      <c r="A26" s="8"/>
      <c r="B26" s="34" t="s">
        <v>20</v>
      </c>
      <c r="C26" s="8" t="s">
        <v>36</v>
      </c>
      <c r="D26" s="16"/>
      <c r="E26" s="8"/>
      <c r="F26" s="8"/>
      <c r="G26" s="8"/>
      <c r="H26" s="8"/>
      <c r="I26" s="8"/>
      <c r="J26" s="8"/>
      <c r="K26" s="8"/>
      <c r="L26" s="8"/>
      <c r="M26" s="8"/>
      <c r="N26" s="8"/>
      <c r="O26" s="8"/>
      <c r="P26" s="8"/>
      <c r="Q26" s="8"/>
    </row>
    <row r="27" spans="1:17" ht="16.2" customHeight="1" x14ac:dyDescent="0.45">
      <c r="B27" s="15"/>
      <c r="D27" s="14" t="str">
        <f>IF(D18="","",ROUND(D24/3*2,0))</f>
        <v/>
      </c>
      <c r="E27" s="8" t="s">
        <v>64</v>
      </c>
    </row>
    <row r="28" spans="1:17" ht="16.2" customHeight="1" x14ac:dyDescent="0.45">
      <c r="B28" s="15"/>
    </row>
    <row r="29" spans="1:17" s="2" customFormat="1" ht="16.2" customHeight="1" x14ac:dyDescent="0.45">
      <c r="A29" s="8"/>
      <c r="B29" s="34" t="s">
        <v>21</v>
      </c>
      <c r="C29" s="8" t="s">
        <v>37</v>
      </c>
      <c r="D29" s="8"/>
      <c r="E29" s="8"/>
      <c r="F29" s="8"/>
      <c r="G29" s="8"/>
      <c r="H29" s="8"/>
      <c r="I29" s="8"/>
      <c r="J29" s="8"/>
      <c r="K29" s="8"/>
      <c r="L29" s="8"/>
      <c r="M29" s="8"/>
      <c r="N29" s="8"/>
      <c r="O29" s="8"/>
      <c r="P29" s="8"/>
      <c r="Q29" s="8"/>
    </row>
    <row r="30" spans="1:17" ht="16.2" customHeight="1" x14ac:dyDescent="0.45">
      <c r="B30" s="15"/>
      <c r="C30" s="8" t="s">
        <v>38</v>
      </c>
      <c r="D30" s="17"/>
      <c r="E30" s="8" t="s">
        <v>40</v>
      </c>
    </row>
    <row r="31" spans="1:17" ht="16.2" customHeight="1" x14ac:dyDescent="0.45">
      <c r="B31" s="15"/>
      <c r="C31" s="8" t="s">
        <v>39</v>
      </c>
      <c r="D31" s="17"/>
      <c r="E31" s="8" t="s">
        <v>8</v>
      </c>
    </row>
    <row r="32" spans="1:17" ht="16.2" customHeight="1" x14ac:dyDescent="0.45">
      <c r="B32" s="15"/>
      <c r="D32" s="18" t="str">
        <f>IF(D30="","",D31-D30+1)</f>
        <v/>
      </c>
      <c r="E32" s="8" t="s">
        <v>7</v>
      </c>
    </row>
    <row r="33" spans="1:17" ht="16.2" customHeight="1" x14ac:dyDescent="0.45">
      <c r="B33" s="15"/>
    </row>
    <row r="34" spans="1:17" s="2" customFormat="1" ht="16.2" customHeight="1" x14ac:dyDescent="0.45">
      <c r="A34" s="8"/>
      <c r="B34" s="34" t="s">
        <v>22</v>
      </c>
      <c r="C34" s="8" t="s">
        <v>41</v>
      </c>
      <c r="D34" s="8"/>
      <c r="E34" s="8"/>
      <c r="F34" s="8"/>
      <c r="G34" s="8"/>
      <c r="H34" s="8"/>
      <c r="I34" s="8"/>
      <c r="J34" s="8"/>
      <c r="K34" s="8"/>
      <c r="L34" s="8"/>
      <c r="M34" s="8"/>
      <c r="N34" s="8"/>
      <c r="O34" s="8"/>
      <c r="P34" s="8"/>
      <c r="Q34" s="8"/>
    </row>
    <row r="35" spans="1:17" ht="16.2" customHeight="1" x14ac:dyDescent="0.45">
      <c r="B35" s="15"/>
      <c r="D35" s="19" t="str">
        <f>IF(D30="","",D27*D32)</f>
        <v/>
      </c>
      <c r="E35" s="8" t="s">
        <v>42</v>
      </c>
    </row>
    <row r="36" spans="1:17" ht="16.2" customHeight="1" x14ac:dyDescent="0.45">
      <c r="B36" s="15"/>
      <c r="H36" s="1"/>
      <c r="I36" s="1"/>
    </row>
    <row r="37" spans="1:17" s="2" customFormat="1" ht="16.2" customHeight="1" x14ac:dyDescent="0.45">
      <c r="A37" s="8"/>
      <c r="B37" s="34" t="s">
        <v>23</v>
      </c>
      <c r="C37" s="8" t="s">
        <v>44</v>
      </c>
      <c r="D37" s="8"/>
      <c r="E37" s="8"/>
      <c r="F37" s="8"/>
      <c r="G37" s="8"/>
      <c r="H37" s="15" t="s">
        <v>10</v>
      </c>
      <c r="I37" s="15" t="s">
        <v>11</v>
      </c>
      <c r="J37" s="8"/>
      <c r="K37" s="8"/>
      <c r="L37" s="8"/>
      <c r="M37" s="8"/>
      <c r="N37" s="8"/>
      <c r="O37" s="8"/>
      <c r="P37" s="8"/>
      <c r="Q37" s="8"/>
    </row>
    <row r="38" spans="1:17" ht="16.2" customHeight="1" x14ac:dyDescent="0.45">
      <c r="B38" s="15"/>
      <c r="D38" s="20"/>
      <c r="E38" s="21" t="str">
        <f>IF(D30="","",MONTH(D30))</f>
        <v/>
      </c>
      <c r="H38" s="35" t="str">
        <f>IF(D38="","",ROUNDDOWN(D38/30,0))</f>
        <v/>
      </c>
      <c r="I38" s="22" t="str">
        <f>IF(H38="","",IF(H38&lt;D$27,"申請可能","申請不可"))</f>
        <v/>
      </c>
    </row>
    <row r="39" spans="1:17" ht="16.2" customHeight="1" x14ac:dyDescent="0.45">
      <c r="B39" s="15"/>
      <c r="D39" s="20"/>
      <c r="E39" s="23" t="str">
        <f>IF(D30="","",IF(E38=12,1,E38+1))</f>
        <v/>
      </c>
      <c r="H39" s="36" t="str">
        <f>IF(D39="","",ROUNDDOWN(D39/30,0))</f>
        <v/>
      </c>
      <c r="I39" s="24" t="str">
        <f>IF(H39="","",IF(H39&lt;D$27,"申請可能","申請不可"))</f>
        <v/>
      </c>
      <c r="K39" s="43"/>
    </row>
    <row r="40" spans="1:17" ht="16.2" customHeight="1" x14ac:dyDescent="0.45">
      <c r="B40" s="15"/>
      <c r="D40" s="20"/>
      <c r="E40" s="23" t="str">
        <f>IF(D30="","",IF(E39=12,1,E39+1))</f>
        <v/>
      </c>
      <c r="F40" s="8" t="s">
        <v>43</v>
      </c>
      <c r="H40" s="36" t="str">
        <f>IF(D40="","",ROUNDDOWN(D40/30,0))</f>
        <v/>
      </c>
      <c r="I40" s="24" t="str">
        <f>IF(H40="","",IF(H40&lt;D$27,"申請可能","申請不可"))</f>
        <v/>
      </c>
      <c r="K40" s="43"/>
    </row>
    <row r="41" spans="1:17" ht="16.2" customHeight="1" x14ac:dyDescent="0.45">
      <c r="B41" s="15"/>
      <c r="D41" s="20"/>
      <c r="E41" s="23" t="str">
        <f>IF(D30="","",IF(E40=12,1,E40+1))</f>
        <v/>
      </c>
      <c r="F41" s="8" t="s">
        <v>14</v>
      </c>
      <c r="H41" s="36" t="str">
        <f>IF(D41="","",ROUNDDOWN(D41/30,0))</f>
        <v/>
      </c>
      <c r="I41" s="24" t="str">
        <f>IF(H41="","",IF(H41&lt;D$27,"申請可能","申請不可"))</f>
        <v/>
      </c>
    </row>
    <row r="42" spans="1:17" ht="16.2" customHeight="1" x14ac:dyDescent="0.45">
      <c r="B42" s="15"/>
      <c r="D42" s="20"/>
      <c r="E42" s="25" t="str">
        <f>IF(D30="","",IF(E41=12,1,E41+1))</f>
        <v/>
      </c>
      <c r="H42" s="37" t="str">
        <f>IF(D42="","",ROUNDDOWN(D42/30,0))</f>
        <v/>
      </c>
      <c r="I42" s="26" t="str">
        <f>IF(H42="","",IF(H42&lt;D$27,"申請可能","申請不可"))</f>
        <v/>
      </c>
      <c r="K42" s="43"/>
    </row>
    <row r="43" spans="1:17" ht="16.2" customHeight="1" x14ac:dyDescent="0.45">
      <c r="B43" s="15"/>
      <c r="D43" s="27" t="str">
        <f>IF(D42="","",SUM(D38:D42))</f>
        <v/>
      </c>
      <c r="E43" s="8" t="s">
        <v>0</v>
      </c>
      <c r="H43" s="8" t="s">
        <v>46</v>
      </c>
    </row>
    <row r="44" spans="1:17" ht="16.2" customHeight="1" x14ac:dyDescent="0.45">
      <c r="B44" s="15"/>
      <c r="H44" s="8" t="s">
        <v>45</v>
      </c>
    </row>
    <row r="45" spans="1:17" ht="16.2" customHeight="1" x14ac:dyDescent="0.45">
      <c r="B45" s="15"/>
      <c r="D45" s="48"/>
    </row>
    <row r="46" spans="1:17" ht="16.2" customHeight="1" x14ac:dyDescent="0.45">
      <c r="B46" s="34" t="s">
        <v>51</v>
      </c>
      <c r="C46" s="8" t="s">
        <v>6</v>
      </c>
      <c r="D46" s="28" t="str">
        <f>IF(H38="","",IF(I38="申請可能","申請可能",IF(I39="申請可能","申請可能",IF(I40="申請可能","申請可能",IF(I41="申請可能","申請可能",IF(I42="申請可能","申請可能","申請不可"))))))</f>
        <v/>
      </c>
      <c r="E46" s="8" t="s">
        <v>3</v>
      </c>
      <c r="H46" s="11"/>
      <c r="I46" s="11"/>
    </row>
    <row r="47" spans="1:17" ht="16.2" customHeight="1" x14ac:dyDescent="0.45">
      <c r="B47" s="15"/>
      <c r="F47" s="12"/>
      <c r="G47" s="12"/>
      <c r="H47" s="12"/>
      <c r="I47" s="12"/>
    </row>
    <row r="48" spans="1:17" ht="16.2" customHeight="1" x14ac:dyDescent="0.45"/>
  </sheetData>
  <phoneticPr fontId="2"/>
  <pageMargins left="0.70866141732283472" right="0.59055118110236227" top="0.70866141732283472" bottom="0.59055118110236227" header="0.31496062992125984" footer="0.31496062992125984"/>
  <pageSetup paperSize="9" scale="95"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workbookViewId="0">
      <selection activeCell="C4" sqref="C4"/>
    </sheetView>
  </sheetViews>
  <sheetFormatPr defaultColWidth="9" defaultRowHeight="18" x14ac:dyDescent="0.45"/>
  <cols>
    <col min="1" max="1" width="2" style="8" customWidth="1"/>
    <col min="2" max="2" width="3.19921875" style="8" customWidth="1"/>
    <col min="3" max="3" width="11.69921875" style="8" customWidth="1"/>
    <col min="4" max="5" width="10.69921875" style="8" customWidth="1"/>
    <col min="6" max="6" width="8.69921875" style="8" customWidth="1"/>
    <col min="7" max="9" width="11.8984375" style="8" customWidth="1"/>
    <col min="10" max="10" width="3.296875" style="8" customWidth="1"/>
    <col min="11" max="11" width="11.8984375" style="8" customWidth="1"/>
    <col min="12" max="17" width="9" style="8"/>
    <col min="18" max="16384" width="9" style="2"/>
  </cols>
  <sheetData>
    <row r="1" spans="1:11" ht="24" customHeight="1" x14ac:dyDescent="0.45">
      <c r="A1" s="5" t="s">
        <v>65</v>
      </c>
      <c r="B1" s="6"/>
      <c r="C1" s="6"/>
      <c r="D1" s="6"/>
      <c r="E1" s="6"/>
      <c r="F1" s="6"/>
      <c r="G1" s="6"/>
      <c r="H1" s="6"/>
      <c r="I1" s="6"/>
      <c r="J1" s="7"/>
      <c r="K1" s="6"/>
    </row>
    <row r="2" spans="1:11" ht="16.2" customHeight="1" x14ac:dyDescent="0.45">
      <c r="I2" s="9" t="s">
        <v>50</v>
      </c>
    </row>
    <row r="3" spans="1:11" ht="16.2" customHeight="1" x14ac:dyDescent="0.45">
      <c r="B3" s="44" t="s">
        <v>15</v>
      </c>
      <c r="C3" s="44"/>
      <c r="D3" s="45"/>
      <c r="E3" s="45"/>
    </row>
    <row r="4" spans="1:11" ht="16.2" customHeight="1" x14ac:dyDescent="0.45">
      <c r="B4" s="44"/>
      <c r="C4" s="44"/>
      <c r="D4" s="45"/>
      <c r="E4" s="45"/>
    </row>
    <row r="5" spans="1:11" ht="16.2" customHeight="1" x14ac:dyDescent="0.45">
      <c r="B5" s="34" t="s">
        <v>18</v>
      </c>
      <c r="C5" s="12" t="s">
        <v>52</v>
      </c>
    </row>
    <row r="6" spans="1:11" ht="16.2" customHeight="1" x14ac:dyDescent="0.45">
      <c r="B6" s="15"/>
      <c r="C6" s="12"/>
      <c r="D6" s="11" t="s">
        <v>4</v>
      </c>
      <c r="E6" s="11" t="s">
        <v>5</v>
      </c>
    </row>
    <row r="7" spans="1:11" ht="16.2" customHeight="1" x14ac:dyDescent="0.45">
      <c r="D7" s="3">
        <v>7651</v>
      </c>
      <c r="E7" s="35">
        <f t="shared" ref="E7:E8" si="0">IF(D7="","",ROUNDDOWN(D7/4.027%,0))</f>
        <v>189992</v>
      </c>
      <c r="F7" s="12" t="s">
        <v>53</v>
      </c>
    </row>
    <row r="8" spans="1:11" ht="16.2" customHeight="1" x14ac:dyDescent="0.45">
      <c r="B8" s="15"/>
      <c r="C8" s="12"/>
      <c r="D8" s="3">
        <v>7651</v>
      </c>
      <c r="E8" s="36">
        <f t="shared" si="0"/>
        <v>189992</v>
      </c>
      <c r="F8" s="12" t="s">
        <v>54</v>
      </c>
      <c r="G8" s="12" t="s">
        <v>62</v>
      </c>
    </row>
    <row r="9" spans="1:11" ht="16.2" customHeight="1" x14ac:dyDescent="0.45">
      <c r="B9" s="15"/>
      <c r="C9" s="12"/>
      <c r="D9" s="3">
        <v>8054</v>
      </c>
      <c r="E9" s="36">
        <f>IF(D9="","",ROUNDDOWN(D9/4.027%,0))</f>
        <v>200000</v>
      </c>
      <c r="F9" s="12" t="s">
        <v>24</v>
      </c>
      <c r="G9" s="12" t="s">
        <v>34</v>
      </c>
    </row>
    <row r="10" spans="1:11" ht="16.2" customHeight="1" x14ac:dyDescent="0.45">
      <c r="B10" s="15"/>
      <c r="C10" s="12"/>
      <c r="D10" s="3">
        <v>8054</v>
      </c>
      <c r="E10" s="36">
        <f t="shared" ref="E10:E18" si="1">IF(D10="","",ROUNDDOWN(D10/4.027%,0))</f>
        <v>200000</v>
      </c>
      <c r="F10" s="12" t="s">
        <v>25</v>
      </c>
    </row>
    <row r="11" spans="1:11" ht="16.2" customHeight="1" x14ac:dyDescent="0.45">
      <c r="B11" s="15"/>
      <c r="C11" s="12"/>
      <c r="D11" s="3">
        <v>8054</v>
      </c>
      <c r="E11" s="36">
        <f t="shared" si="1"/>
        <v>200000</v>
      </c>
      <c r="F11" s="12" t="s">
        <v>26</v>
      </c>
    </row>
    <row r="12" spans="1:11" ht="16.2" customHeight="1" x14ac:dyDescent="0.45">
      <c r="B12" s="15"/>
      <c r="C12" s="12"/>
      <c r="D12" s="3">
        <v>8054</v>
      </c>
      <c r="E12" s="36">
        <f t="shared" si="1"/>
        <v>200000</v>
      </c>
      <c r="F12" s="12" t="s">
        <v>27</v>
      </c>
    </row>
    <row r="13" spans="1:11" ht="16.2" customHeight="1" x14ac:dyDescent="0.45">
      <c r="B13" s="15"/>
      <c r="C13" s="12"/>
      <c r="D13" s="3">
        <v>8054</v>
      </c>
      <c r="E13" s="36">
        <f t="shared" si="1"/>
        <v>200000</v>
      </c>
      <c r="F13" s="12" t="s">
        <v>28</v>
      </c>
    </row>
    <row r="14" spans="1:11" ht="16.2" customHeight="1" x14ac:dyDescent="0.45">
      <c r="B14" s="15"/>
      <c r="C14" s="12"/>
      <c r="D14" s="3">
        <v>8054</v>
      </c>
      <c r="E14" s="36">
        <f t="shared" si="1"/>
        <v>200000</v>
      </c>
      <c r="F14" s="12" t="s">
        <v>29</v>
      </c>
    </row>
    <row r="15" spans="1:11" ht="16.2" customHeight="1" x14ac:dyDescent="0.45">
      <c r="B15" s="15"/>
      <c r="C15" s="12"/>
      <c r="D15" s="3">
        <v>8054</v>
      </c>
      <c r="E15" s="36">
        <f t="shared" si="1"/>
        <v>200000</v>
      </c>
      <c r="F15" s="12" t="s">
        <v>30</v>
      </c>
    </row>
    <row r="16" spans="1:11" ht="16.2" customHeight="1" x14ac:dyDescent="0.45">
      <c r="B16" s="15"/>
      <c r="C16" s="12"/>
      <c r="D16" s="3">
        <v>8054</v>
      </c>
      <c r="E16" s="36">
        <f t="shared" si="1"/>
        <v>200000</v>
      </c>
      <c r="F16" s="12" t="s">
        <v>31</v>
      </c>
    </row>
    <row r="17" spans="2:11" ht="16.2" customHeight="1" x14ac:dyDescent="0.45">
      <c r="B17" s="15"/>
      <c r="C17" s="12"/>
      <c r="D17" s="3">
        <v>8054</v>
      </c>
      <c r="E17" s="36">
        <f t="shared" si="1"/>
        <v>200000</v>
      </c>
      <c r="F17" s="12" t="s">
        <v>32</v>
      </c>
    </row>
    <row r="18" spans="2:11" ht="16.2" customHeight="1" x14ac:dyDescent="0.45">
      <c r="B18" s="15"/>
      <c r="C18" s="12"/>
      <c r="D18" s="3">
        <v>8054</v>
      </c>
      <c r="E18" s="36">
        <f t="shared" si="1"/>
        <v>200000</v>
      </c>
      <c r="F18" s="12" t="s">
        <v>33</v>
      </c>
    </row>
    <row r="19" spans="2:11" ht="16.2" customHeight="1" x14ac:dyDescent="0.45">
      <c r="B19" s="15"/>
      <c r="C19" s="12"/>
      <c r="D19" s="46"/>
      <c r="E19" s="47">
        <f>IF(D18="","",SUM(E7:E18)/12)</f>
        <v>198332</v>
      </c>
      <c r="F19" s="12" t="s">
        <v>56</v>
      </c>
      <c r="K19" s="40"/>
    </row>
    <row r="20" spans="2:11" ht="16.2" customHeight="1" x14ac:dyDescent="0.45">
      <c r="B20" s="15"/>
      <c r="C20" s="12"/>
      <c r="D20" s="12" t="s">
        <v>55</v>
      </c>
      <c r="E20" s="49"/>
      <c r="F20" s="12"/>
      <c r="K20" s="40"/>
    </row>
    <row r="21" spans="2:11" ht="16.2" customHeight="1" x14ac:dyDescent="0.45">
      <c r="B21" s="15"/>
      <c r="D21" s="8" t="s">
        <v>13</v>
      </c>
    </row>
    <row r="22" spans="2:11" ht="16.2" customHeight="1" x14ac:dyDescent="0.45">
      <c r="B22" s="15"/>
    </row>
    <row r="23" spans="2:11" ht="16.2" customHeight="1" x14ac:dyDescent="0.4">
      <c r="B23" s="34" t="s">
        <v>19</v>
      </c>
      <c r="C23" s="8" t="s">
        <v>35</v>
      </c>
      <c r="D23" s="10"/>
    </row>
    <row r="24" spans="2:11" ht="16.2" customHeight="1" x14ac:dyDescent="0.45">
      <c r="B24" s="15"/>
      <c r="D24" s="14">
        <f>IF(D18="","",ROUNDDOWN(E19/30,-1))</f>
        <v>6610</v>
      </c>
      <c r="E24" s="8" t="s">
        <v>63</v>
      </c>
    </row>
    <row r="25" spans="2:11" ht="16.2" customHeight="1" x14ac:dyDescent="0.45">
      <c r="B25" s="15"/>
    </row>
    <row r="26" spans="2:11" ht="16.2" customHeight="1" x14ac:dyDescent="0.4">
      <c r="B26" s="34" t="s">
        <v>20</v>
      </c>
      <c r="C26" s="8" t="s">
        <v>36</v>
      </c>
      <c r="D26" s="16"/>
    </row>
    <row r="27" spans="2:11" ht="16.2" customHeight="1" x14ac:dyDescent="0.45">
      <c r="B27" s="15"/>
      <c r="D27" s="14">
        <f>IF(D18="","",ROUND(D24/3*2,0))</f>
        <v>4407</v>
      </c>
      <c r="E27" s="8" t="s">
        <v>64</v>
      </c>
    </row>
    <row r="28" spans="2:11" ht="16.2" customHeight="1" x14ac:dyDescent="0.45">
      <c r="B28" s="15"/>
    </row>
    <row r="29" spans="2:11" ht="16.2" customHeight="1" x14ac:dyDescent="0.45">
      <c r="B29" s="34" t="s">
        <v>21</v>
      </c>
      <c r="C29" s="8" t="s">
        <v>37</v>
      </c>
    </row>
    <row r="30" spans="2:11" ht="16.2" customHeight="1" x14ac:dyDescent="0.45">
      <c r="B30" s="15"/>
      <c r="C30" s="8" t="s">
        <v>38</v>
      </c>
      <c r="D30" s="4">
        <v>44954</v>
      </c>
      <c r="E30" s="8" t="s">
        <v>40</v>
      </c>
    </row>
    <row r="31" spans="2:11" ht="16.2" customHeight="1" x14ac:dyDescent="0.45">
      <c r="B31" s="15"/>
      <c r="C31" s="8" t="s">
        <v>39</v>
      </c>
      <c r="D31" s="4">
        <v>45051</v>
      </c>
      <c r="E31" s="8" t="s">
        <v>8</v>
      </c>
    </row>
    <row r="32" spans="2:11" ht="16.2" customHeight="1" x14ac:dyDescent="0.45">
      <c r="B32" s="15"/>
      <c r="D32" s="18">
        <f>IF(D30="","",D31-D30+1)</f>
        <v>98</v>
      </c>
      <c r="E32" s="8" t="s">
        <v>7</v>
      </c>
    </row>
    <row r="33" spans="2:11" ht="16.2" customHeight="1" x14ac:dyDescent="0.45">
      <c r="B33" s="15"/>
    </row>
    <row r="34" spans="2:11" ht="16.2" customHeight="1" x14ac:dyDescent="0.45">
      <c r="B34" s="34" t="s">
        <v>22</v>
      </c>
      <c r="C34" s="8" t="s">
        <v>41</v>
      </c>
    </row>
    <row r="35" spans="2:11" ht="16.2" customHeight="1" x14ac:dyDescent="0.45">
      <c r="B35" s="15"/>
      <c r="D35" s="19">
        <f>IF(D30="","",D27*D32)</f>
        <v>431886</v>
      </c>
      <c r="E35" s="8" t="s">
        <v>42</v>
      </c>
    </row>
    <row r="36" spans="2:11" ht="16.2" customHeight="1" x14ac:dyDescent="0.45">
      <c r="B36" s="15"/>
      <c r="H36" s="2"/>
      <c r="I36" s="2"/>
    </row>
    <row r="37" spans="2:11" ht="16.2" customHeight="1" x14ac:dyDescent="0.45">
      <c r="B37" s="34" t="s">
        <v>23</v>
      </c>
      <c r="C37" s="8" t="s">
        <v>44</v>
      </c>
      <c r="H37" s="15" t="s">
        <v>10</v>
      </c>
      <c r="I37" s="15" t="s">
        <v>6</v>
      </c>
    </row>
    <row r="38" spans="2:11" ht="16.2" customHeight="1" x14ac:dyDescent="0.45">
      <c r="B38" s="15"/>
      <c r="D38" s="3">
        <v>140000</v>
      </c>
      <c r="E38" s="21">
        <f>IF(D30="","",MONTH(D30))</f>
        <v>1</v>
      </c>
      <c r="H38" s="35">
        <f>IF(D38="","",ROUNDDOWN(D38/30,0))</f>
        <v>4666</v>
      </c>
      <c r="I38" s="22" t="str">
        <f>IF(H38="","",IF(H38&lt;D$27,"申請可能","申請不可"))</f>
        <v>申請不可</v>
      </c>
      <c r="K38" s="43" t="s">
        <v>57</v>
      </c>
    </row>
    <row r="39" spans="2:11" ht="16.2" customHeight="1" x14ac:dyDescent="0.45">
      <c r="B39" s="15"/>
      <c r="D39" s="3">
        <v>125000</v>
      </c>
      <c r="E39" s="23">
        <f>IF(D30="","",IF(E38=12,1,E38+1))</f>
        <v>2</v>
      </c>
      <c r="H39" s="36">
        <f>IF(D39="","",ROUNDDOWN(D39/30,0))</f>
        <v>4166</v>
      </c>
      <c r="I39" s="24" t="str">
        <f>IF(H39="","",IF(H39&lt;D$27,"申請可能","申請不可"))</f>
        <v>申請可能</v>
      </c>
      <c r="K39" s="43" t="s">
        <v>49</v>
      </c>
    </row>
    <row r="40" spans="2:11" ht="16.2" customHeight="1" x14ac:dyDescent="0.45">
      <c r="B40" s="15"/>
      <c r="D40" s="3">
        <v>125000</v>
      </c>
      <c r="E40" s="23">
        <f>IF(D30="","",IF(E39=12,1,E39+1))</f>
        <v>3</v>
      </c>
      <c r="F40" s="8" t="s">
        <v>43</v>
      </c>
      <c r="H40" s="36">
        <f>IF(D40="","",ROUNDDOWN(D40/30,0))</f>
        <v>4166</v>
      </c>
      <c r="I40" s="24" t="str">
        <f>IF(H40="","",IF(H40&lt;D$27,"申請可能","申請不可"))</f>
        <v>申請可能</v>
      </c>
      <c r="K40" s="43" t="s">
        <v>12</v>
      </c>
    </row>
    <row r="41" spans="2:11" ht="16.2" customHeight="1" x14ac:dyDescent="0.45">
      <c r="B41" s="15"/>
      <c r="D41" s="3">
        <v>125000</v>
      </c>
      <c r="E41" s="23">
        <f>IF(D30="","",IF(E40=12,1,E40+1))</f>
        <v>4</v>
      </c>
      <c r="F41" s="8" t="s">
        <v>14</v>
      </c>
      <c r="H41" s="36">
        <f>IF(D41="","",ROUNDDOWN(D41/30,0))</f>
        <v>4166</v>
      </c>
      <c r="I41" s="24" t="str">
        <f>IF(H41="","",IF(H41&lt;D$27,"申請可能","申請不可"))</f>
        <v>申請可能</v>
      </c>
    </row>
    <row r="42" spans="2:11" ht="16.2" customHeight="1" x14ac:dyDescent="0.45">
      <c r="B42" s="15"/>
      <c r="D42" s="3">
        <v>20000</v>
      </c>
      <c r="E42" s="25">
        <f>IF(D30="","",IF(E41=12,1,E41+1))</f>
        <v>5</v>
      </c>
      <c r="H42" s="37">
        <f>IF(D42="","",ROUNDDOWN(D42/6,0))</f>
        <v>3333</v>
      </c>
      <c r="I42" s="26" t="str">
        <f>IF(H42="","",IF(H42&lt;D$27,"申請可能","申請不可"))</f>
        <v>申請可能</v>
      </c>
      <c r="K42" s="43" t="s">
        <v>58</v>
      </c>
    </row>
    <row r="43" spans="2:11" ht="16.2" customHeight="1" x14ac:dyDescent="0.45">
      <c r="B43" s="15"/>
      <c r="D43" s="27">
        <f>IF(D42="","",SUM(D38:D42))</f>
        <v>535000</v>
      </c>
      <c r="E43" s="8" t="s">
        <v>0</v>
      </c>
      <c r="H43" s="8" t="s">
        <v>46</v>
      </c>
    </row>
    <row r="44" spans="2:11" ht="16.2" customHeight="1" x14ac:dyDescent="0.45">
      <c r="B44" s="15"/>
      <c r="H44" s="8" t="s">
        <v>45</v>
      </c>
    </row>
    <row r="45" spans="2:11" ht="16.2" customHeight="1" x14ac:dyDescent="0.45">
      <c r="B45" s="15"/>
      <c r="D45" s="48"/>
    </row>
    <row r="46" spans="2:11" ht="16.2" customHeight="1" x14ac:dyDescent="0.45">
      <c r="B46" s="34" t="s">
        <v>51</v>
      </c>
      <c r="C46" s="8" t="s">
        <v>6</v>
      </c>
      <c r="D46" s="28" t="str">
        <f>IF(H38="","",IF(I38="申請可能","申請可能",IF(I39="申請可能","申請可能",IF(I40="申請可能","申請可能",IF(I41="申請可能","申請可能",IF(I42="申請可能","申請可能","申請不可"))))))</f>
        <v>申請可能</v>
      </c>
      <c r="E46" s="8" t="s">
        <v>3</v>
      </c>
      <c r="H46" s="11"/>
      <c r="I46" s="11"/>
    </row>
    <row r="47" spans="2:11" ht="16.2" customHeight="1" x14ac:dyDescent="0.45">
      <c r="B47" s="15"/>
      <c r="F47" s="12"/>
      <c r="G47" s="12"/>
      <c r="H47" s="12"/>
      <c r="I47" s="12"/>
    </row>
    <row r="48" spans="2:11" ht="16.2" customHeight="1" x14ac:dyDescent="0.45"/>
  </sheetData>
  <phoneticPr fontId="2"/>
  <pageMargins left="0.70866141732283472" right="0.59055118110236227" top="0.70866141732283472" bottom="0.59055118110236227" header="0.31496062992125984" footer="0.31496062992125984"/>
  <pageSetup paperSize="9" scale="95"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事業所用</vt:lpstr>
      <vt:lpstr>事業所用-入力例</vt:lpstr>
      <vt:lpstr>個人用</vt:lpstr>
      <vt:lpstr>個人用-入力例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suzuki</dc:creator>
  <cp:lastModifiedBy>Windows User</cp:lastModifiedBy>
  <cp:lastPrinted>2023-08-24T09:52:44Z</cp:lastPrinted>
  <dcterms:created xsi:type="dcterms:W3CDTF">2023-08-21T23:58:39Z</dcterms:created>
  <dcterms:modified xsi:type="dcterms:W3CDTF">2023-09-06T08:23:52Z</dcterms:modified>
</cp:coreProperties>
</file>